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G:\secure\Reports\Half-Yearly review\Half-Yearly Review 2019\Appendix B\"/>
    </mc:Choice>
  </mc:AlternateContent>
  <xr:revisionPtr revIDLastSave="0" documentId="13_ncr:1_{DFDAA98D-AB5A-4B63-BDB8-B42EBF706E28}" xr6:coauthVersionLast="41" xr6:coauthVersionMax="41" xr10:uidLastSave="{00000000-0000-0000-0000-000000000000}"/>
  <bookViews>
    <workbookView xWindow="-120" yWindow="-120" windowWidth="29040" windowHeight="15840" tabRatio="746" activeTab="1" xr2:uid="{00000000-000D-0000-FFFF-FFFF00000000}"/>
  </bookViews>
  <sheets>
    <sheet name="General Gov Operating Statement" sheetId="24" r:id="rId1"/>
    <sheet name="General Gov Balance Sheet" sheetId="25" r:id="rId2"/>
    <sheet name="General Gov Cash flow" sheetId="1" r:id="rId3"/>
    <sheet name="Data_PFC_published HYR only" sheetId="7" state="hidden" r:id="rId4"/>
    <sheet name=" Notes_1718 HYR" sheetId="5" state="hidden" r:id="rId5"/>
  </sheets>
  <externalReferences>
    <externalReference r:id="rId6"/>
    <externalReference r:id="rId7"/>
  </externalReferences>
  <definedNames>
    <definedName name="_xlnm._FilterDatabase" localSheetId="1" hidden="1">'General Gov Balance Sheet'!$A$1:$F$57</definedName>
    <definedName name="_xlnm._FilterDatabase" localSheetId="2" hidden="1">'General Gov Cash flow'!$A$1:$F$50</definedName>
    <definedName name="_xlnm._FilterDatabase" localSheetId="0" hidden="1">'General Gov Operating Statement'!#REF!</definedName>
    <definedName name="_xlnm.Print_Area" localSheetId="4">' Notes_1718 HYR'!$A$1:$T$145</definedName>
    <definedName name="Proj_AccName">[1]Accounts!$C$147:$C$154</definedName>
    <definedName name="Proj_AccRef">[1]Accounts!$B$147:$B$154</definedName>
    <definedName name="row_6" localSheetId="3">'Data_PFC_published HYR only'!$D$20</definedName>
    <definedName name="Scenarios" localSheetId="1">#REF!</definedName>
    <definedName name="Scenarios" localSheetId="0">#REF!</definedName>
    <definedName name="Scenarios">#REF!</definedName>
    <definedName name="Years" localSheetId="1">#REF!</definedName>
    <definedName name="Years" localSheetId="0">#REF!</definedName>
    <definedName name="Year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40" i="5" l="1"/>
  <c r="F140" i="5"/>
  <c r="G140" i="5"/>
  <c r="E141" i="5"/>
  <c r="F141" i="5"/>
  <c r="G141" i="5"/>
  <c r="D141" i="5"/>
  <c r="D140" i="5"/>
  <c r="G122" i="5" l="1"/>
  <c r="G124" i="5" s="1"/>
  <c r="G119" i="5" s="1"/>
  <c r="F122" i="5"/>
  <c r="F124" i="5" s="1"/>
  <c r="F119" i="5" s="1"/>
  <c r="E122" i="5"/>
  <c r="E118" i="5" s="1"/>
  <c r="D122" i="5"/>
  <c r="D124" i="5" s="1"/>
  <c r="D119" i="5" s="1"/>
  <c r="E124" i="5" l="1"/>
  <c r="E119" i="5" s="1"/>
  <c r="G118" i="5"/>
  <c r="D118" i="5"/>
  <c r="F118" i="5"/>
  <c r="C94" i="5"/>
  <c r="C96" i="5" s="1"/>
  <c r="E25" i="5" l="1"/>
  <c r="E19" i="5"/>
  <c r="E20" i="5"/>
  <c r="E14" i="5"/>
  <c r="E15" i="5"/>
  <c r="E11" i="5"/>
  <c r="E10" i="5"/>
  <c r="J52" i="7" l="1"/>
  <c r="K105" i="7"/>
  <c r="H181" i="7"/>
  <c r="M41" i="7"/>
  <c r="H59" i="7"/>
  <c r="K40" i="7"/>
  <c r="H83" i="7"/>
  <c r="I103" i="7"/>
  <c r="K30" i="7"/>
  <c r="I196" i="7"/>
  <c r="K52" i="7"/>
  <c r="H100" i="7"/>
  <c r="M39" i="7"/>
  <c r="L196" i="7"/>
  <c r="M48" i="7"/>
  <c r="H116" i="7"/>
  <c r="H107" i="7"/>
  <c r="J194" i="7"/>
  <c r="K32" i="7"/>
  <c r="M59" i="7"/>
  <c r="K106" i="7"/>
  <c r="J105" i="7"/>
  <c r="L160" i="7"/>
  <c r="I102" i="7"/>
  <c r="K127" i="7"/>
  <c r="I161" i="7"/>
  <c r="K44" i="7"/>
  <c r="M175" i="7"/>
  <c r="M67" i="7"/>
  <c r="M32" i="7"/>
  <c r="H78" i="7"/>
  <c r="J190" i="7"/>
  <c r="L71" i="7"/>
  <c r="M65" i="7"/>
  <c r="L101" i="7"/>
  <c r="M58" i="7"/>
  <c r="K20" i="7"/>
  <c r="K50" i="7"/>
  <c r="H82" i="7"/>
  <c r="H163" i="7"/>
  <c r="H186" i="7"/>
  <c r="M142" i="7"/>
  <c r="H151" i="7"/>
  <c r="L105" i="7"/>
  <c r="M56" i="7"/>
  <c r="H183" i="7"/>
  <c r="H62" i="7"/>
  <c r="L56" i="7"/>
  <c r="K196" i="7"/>
  <c r="M53" i="7"/>
  <c r="I75" i="7"/>
  <c r="H167" i="7"/>
  <c r="M107" i="7"/>
  <c r="L37" i="7"/>
  <c r="I80" i="7"/>
  <c r="M187" i="7"/>
  <c r="I189" i="7"/>
  <c r="L83" i="7"/>
  <c r="I96" i="7"/>
  <c r="H200" i="7"/>
  <c r="I181" i="7"/>
  <c r="K176" i="7"/>
  <c r="L133" i="7"/>
  <c r="J152" i="7"/>
  <c r="I60" i="7"/>
  <c r="L64" i="7"/>
  <c r="K38" i="7"/>
  <c r="K131" i="7"/>
  <c r="K163" i="7"/>
  <c r="H162" i="7"/>
  <c r="H38" i="7"/>
  <c r="I20" i="7"/>
  <c r="J136" i="7"/>
  <c r="K43" i="7"/>
  <c r="H112" i="7"/>
  <c r="L112" i="7"/>
  <c r="M186" i="7"/>
  <c r="J170" i="7"/>
  <c r="M202" i="7"/>
  <c r="H61" i="7"/>
  <c r="J183" i="7"/>
  <c r="I25" i="7"/>
  <c r="K123" i="7"/>
  <c r="H134" i="7"/>
  <c r="L127" i="7"/>
  <c r="J129" i="7"/>
  <c r="J67" i="7"/>
  <c r="I111" i="7"/>
  <c r="J172" i="7"/>
  <c r="L60" i="7"/>
  <c r="I131" i="7"/>
  <c r="H98" i="7"/>
  <c r="K58" i="7"/>
  <c r="H157" i="7"/>
  <c r="H43" i="7"/>
  <c r="J77" i="7"/>
  <c r="I163" i="7"/>
  <c r="K156" i="7"/>
  <c r="I177" i="7"/>
  <c r="L51" i="7"/>
  <c r="J75" i="7"/>
  <c r="J134" i="7"/>
  <c r="K103" i="7"/>
  <c r="M152" i="7"/>
  <c r="K155" i="7"/>
  <c r="K65" i="7"/>
  <c r="J200" i="7"/>
  <c r="H126" i="7"/>
  <c r="K195" i="7"/>
  <c r="K60" i="7"/>
  <c r="M78" i="7"/>
  <c r="M133" i="7"/>
  <c r="I202" i="7"/>
  <c r="L200" i="7"/>
  <c r="J193" i="7"/>
  <c r="H87" i="7"/>
  <c r="J176" i="7"/>
  <c r="I115" i="7"/>
  <c r="I118" i="7"/>
  <c r="H52" i="7"/>
  <c r="M123" i="7"/>
  <c r="K183" i="7"/>
  <c r="M82" i="7"/>
  <c r="M25" i="7"/>
  <c r="H123" i="7"/>
  <c r="M87" i="7"/>
  <c r="K107" i="7"/>
  <c r="L166" i="7"/>
  <c r="K172" i="7"/>
  <c r="H161" i="7"/>
  <c r="J187" i="7"/>
  <c r="M43" i="7"/>
  <c r="K61" i="7"/>
  <c r="J66" i="7"/>
  <c r="J196" i="7"/>
  <c r="I29" i="7"/>
  <c r="H28" i="7"/>
  <c r="J30" i="7"/>
  <c r="M199" i="7"/>
  <c r="H106" i="7"/>
  <c r="I126" i="7"/>
  <c r="K110" i="7"/>
  <c r="I63" i="7"/>
  <c r="H108" i="7"/>
  <c r="M119" i="7"/>
  <c r="H44" i="7"/>
  <c r="M50" i="7"/>
  <c r="L43" i="7"/>
  <c r="L189" i="7"/>
  <c r="M64" i="7"/>
  <c r="K100" i="7"/>
  <c r="J171" i="7"/>
  <c r="H113" i="7"/>
  <c r="H152" i="7"/>
  <c r="L82" i="7"/>
  <c r="J162" i="7"/>
  <c r="I28" i="7"/>
  <c r="H131" i="7"/>
  <c r="J132" i="7"/>
  <c r="K126" i="7"/>
  <c r="L40" i="7"/>
  <c r="H39" i="7"/>
  <c r="J24" i="7"/>
  <c r="H142" i="7"/>
  <c r="L111" i="7"/>
  <c r="H154" i="7"/>
  <c r="J71" i="7"/>
  <c r="K82" i="7"/>
  <c r="H190" i="7"/>
  <c r="H73" i="7"/>
  <c r="K161" i="7"/>
  <c r="M51" i="7"/>
  <c r="K51" i="7"/>
  <c r="I165" i="7"/>
  <c r="K101" i="7"/>
  <c r="I167" i="7"/>
  <c r="L163" i="7"/>
  <c r="M76" i="7"/>
  <c r="M129" i="7"/>
  <c r="L172" i="7"/>
  <c r="J83" i="7"/>
  <c r="M157" i="7"/>
  <c r="L153" i="7"/>
  <c r="M117" i="7"/>
  <c r="J126" i="7"/>
  <c r="J201" i="7"/>
  <c r="M154" i="7"/>
  <c r="H75" i="7"/>
  <c r="I100" i="7"/>
  <c r="M37" i="7"/>
  <c r="L81" i="7"/>
  <c r="L157" i="7"/>
  <c r="K129" i="7"/>
  <c r="L117" i="7"/>
  <c r="M181" i="7"/>
  <c r="L86" i="7"/>
  <c r="J22" i="7"/>
  <c r="J180" i="7"/>
  <c r="H49" i="7"/>
  <c r="M120" i="7"/>
  <c r="J65" i="7"/>
  <c r="J161" i="7"/>
  <c r="M151" i="7"/>
  <c r="M161" i="7"/>
  <c r="K189" i="7"/>
  <c r="M23" i="7"/>
  <c r="L188" i="7"/>
  <c r="L195" i="7"/>
  <c r="I40" i="7"/>
  <c r="I194" i="7"/>
  <c r="H115" i="7"/>
  <c r="K182" i="7"/>
  <c r="M101" i="7"/>
  <c r="H51" i="7"/>
  <c r="L152" i="7"/>
  <c r="J106" i="7"/>
  <c r="H37" i="7"/>
  <c r="I39" i="7"/>
  <c r="H155" i="7"/>
  <c r="I53" i="7"/>
  <c r="M103" i="7"/>
  <c r="M166" i="7"/>
  <c r="J60" i="7"/>
  <c r="I175" i="7"/>
  <c r="I38" i="7"/>
  <c r="L100" i="7"/>
  <c r="H27" i="7"/>
  <c r="J53" i="7"/>
  <c r="M102" i="7"/>
  <c r="I41" i="7"/>
  <c r="K69" i="7"/>
  <c r="K26" i="7"/>
  <c r="L78" i="7"/>
  <c r="M160" i="7"/>
  <c r="I130" i="7"/>
  <c r="I82" i="7"/>
  <c r="K62" i="7"/>
  <c r="L202" i="7"/>
  <c r="H42" i="7"/>
  <c r="H71" i="7"/>
  <c r="M188" i="7"/>
  <c r="H175" i="7"/>
  <c r="M28" i="7"/>
  <c r="J39" i="7"/>
  <c r="H35" i="7"/>
  <c r="J130" i="7"/>
  <c r="L142" i="7"/>
  <c r="M35" i="7"/>
  <c r="M73" i="7"/>
  <c r="J121" i="7"/>
  <c r="J107" i="7"/>
  <c r="H24" i="7"/>
  <c r="L128" i="7"/>
  <c r="L50" i="7"/>
  <c r="K199" i="7"/>
  <c r="M75" i="7"/>
  <c r="H60" i="7"/>
  <c r="L177" i="7"/>
  <c r="M162" i="7"/>
  <c r="K96" i="7"/>
  <c r="H199" i="7"/>
  <c r="J118" i="7"/>
  <c r="L126" i="7"/>
  <c r="I201" i="7"/>
  <c r="H132" i="7"/>
  <c r="J188" i="7"/>
  <c r="K119" i="7"/>
  <c r="H25" i="7"/>
  <c r="K31" i="7"/>
  <c r="H138" i="7"/>
  <c r="K111" i="7"/>
  <c r="K134" i="7"/>
  <c r="K142" i="7"/>
  <c r="M112" i="7"/>
  <c r="H166" i="7"/>
  <c r="J155" i="7"/>
  <c r="L23" i="7"/>
  <c r="H164" i="7"/>
  <c r="I42" i="7"/>
  <c r="L41" i="7"/>
  <c r="J195" i="7"/>
  <c r="J35" i="7"/>
  <c r="J143" i="7"/>
  <c r="K66" i="7"/>
  <c r="L164" i="7"/>
  <c r="I154" i="7"/>
  <c r="H170" i="7"/>
  <c r="I128" i="7"/>
  <c r="K133" i="7"/>
  <c r="M177" i="7"/>
  <c r="M124" i="7"/>
  <c r="K86" i="7"/>
  <c r="J154" i="7"/>
  <c r="M52" i="7"/>
  <c r="I151" i="7"/>
  <c r="M193" i="7"/>
  <c r="M24" i="7"/>
  <c r="K162" i="7"/>
  <c r="M125" i="7"/>
  <c r="L75" i="7"/>
  <c r="J182" i="7"/>
  <c r="L32" i="7"/>
  <c r="I35" i="7"/>
  <c r="J87" i="7"/>
  <c r="K201" i="7"/>
  <c r="I186" i="7"/>
  <c r="K98" i="7"/>
  <c r="J189" i="7"/>
  <c r="J48" i="7"/>
  <c r="H65" i="7"/>
  <c r="L143" i="7"/>
  <c r="J138" i="7"/>
  <c r="J82" i="7"/>
  <c r="M191" i="7"/>
  <c r="I127" i="7"/>
  <c r="I183" i="7"/>
  <c r="J156" i="7"/>
  <c r="L108" i="7"/>
  <c r="L48" i="7"/>
  <c r="M20" i="7"/>
  <c r="M60" i="7"/>
  <c r="I24" i="7"/>
  <c r="I97" i="7"/>
  <c r="I113" i="7"/>
  <c r="I86" i="7"/>
  <c r="I71" i="7"/>
  <c r="H32" i="7"/>
  <c r="M200" i="7"/>
  <c r="H31" i="7"/>
  <c r="I112" i="7"/>
  <c r="L66" i="7"/>
  <c r="L65" i="7"/>
  <c r="H56" i="7"/>
  <c r="M196" i="7"/>
  <c r="L119" i="7"/>
  <c r="L180" i="7"/>
  <c r="K154" i="7"/>
  <c r="L20" i="7"/>
  <c r="M100" i="7"/>
  <c r="L29" i="7"/>
  <c r="M49" i="7"/>
  <c r="H194" i="7"/>
  <c r="I73" i="7"/>
  <c r="I139" i="7"/>
  <c r="I48" i="7"/>
  <c r="I22" i="7"/>
  <c r="K76" i="7"/>
  <c r="H189" i="7"/>
  <c r="K128" i="7"/>
  <c r="H63" i="7"/>
  <c r="L61" i="7"/>
  <c r="L138" i="7"/>
  <c r="M45" i="7"/>
  <c r="M110" i="7"/>
  <c r="L58" i="7"/>
  <c r="K177" i="7"/>
  <c r="I141" i="7"/>
  <c r="I62" i="7"/>
  <c r="H105" i="7"/>
  <c r="L27" i="7"/>
  <c r="I69" i="7"/>
  <c r="H124" i="7"/>
  <c r="L199" i="7"/>
  <c r="J175" i="7"/>
  <c r="H182" i="7"/>
  <c r="H54" i="7"/>
  <c r="L151" i="7"/>
  <c r="J128" i="7"/>
  <c r="M130" i="7"/>
  <c r="I180" i="7"/>
  <c r="M132" i="7"/>
  <c r="I172" i="7"/>
  <c r="J50" i="7"/>
  <c r="M167" i="7"/>
  <c r="H191" i="7"/>
  <c r="L181" i="7"/>
  <c r="K187" i="7"/>
  <c r="M183" i="7"/>
  <c r="L115" i="7"/>
  <c r="H118" i="7"/>
  <c r="J163" i="7"/>
  <c r="J199" i="7"/>
  <c r="J127" i="7"/>
  <c r="M180" i="7"/>
  <c r="L80" i="7"/>
  <c r="H165" i="7"/>
  <c r="K153" i="7"/>
  <c r="I54" i="7"/>
  <c r="I98" i="7"/>
  <c r="H29" i="7"/>
  <c r="L167" i="7"/>
  <c r="M54" i="7"/>
  <c r="K75" i="7"/>
  <c r="I26" i="7"/>
  <c r="K41" i="7"/>
  <c r="I124" i="7"/>
  <c r="I188" i="7"/>
  <c r="M189" i="7"/>
  <c r="J186" i="7"/>
  <c r="M126" i="7"/>
  <c r="K130" i="7"/>
  <c r="I191" i="7"/>
  <c r="K35" i="7"/>
  <c r="J153" i="7"/>
  <c r="M69" i="7"/>
  <c r="K29" i="7"/>
  <c r="I67" i="7"/>
  <c r="J133" i="7"/>
  <c r="J81" i="7"/>
  <c r="I199" i="7"/>
  <c r="H64" i="7"/>
  <c r="J124" i="7"/>
  <c r="L187" i="7"/>
  <c r="I132" i="7"/>
  <c r="L49" i="7"/>
  <c r="H120" i="7"/>
  <c r="H30" i="7"/>
  <c r="I49" i="7"/>
  <c r="J101" i="7"/>
  <c r="K115" i="7"/>
  <c r="M86" i="7"/>
  <c r="M96" i="7"/>
  <c r="H201" i="7"/>
  <c r="H172" i="7"/>
  <c r="J116" i="7"/>
  <c r="K53" i="7"/>
  <c r="L124" i="7"/>
  <c r="M105" i="7"/>
  <c r="K24" i="7"/>
  <c r="I200" i="7"/>
  <c r="M170" i="7"/>
  <c r="K80" i="7"/>
  <c r="K23" i="7"/>
  <c r="I160" i="7"/>
  <c r="K200" i="7"/>
  <c r="K167" i="7"/>
  <c r="H58" i="7"/>
  <c r="H128" i="7"/>
  <c r="L141" i="7"/>
  <c r="J80" i="7"/>
  <c r="H22" i="7"/>
  <c r="J54" i="7"/>
  <c r="I193" i="7"/>
  <c r="L59" i="7"/>
  <c r="K67" i="7"/>
  <c r="K139" i="7"/>
  <c r="K143" i="7"/>
  <c r="J202" i="7"/>
  <c r="M38" i="7"/>
  <c r="I66" i="7"/>
  <c r="L67" i="7"/>
  <c r="K141" i="7"/>
  <c r="L131" i="7"/>
  <c r="L201" i="7"/>
  <c r="L154" i="7"/>
  <c r="M62" i="7"/>
  <c r="I45" i="7"/>
  <c r="L186" i="7"/>
  <c r="J131" i="7"/>
  <c r="L139" i="7"/>
  <c r="J98" i="7"/>
  <c r="H111" i="7"/>
  <c r="M81" i="7"/>
  <c r="I32" i="7"/>
  <c r="K45" i="7"/>
  <c r="H110" i="7"/>
  <c r="M115" i="7"/>
  <c r="K42" i="7"/>
  <c r="I83" i="7"/>
  <c r="L132" i="7"/>
  <c r="L102" i="7"/>
  <c r="J26" i="7"/>
  <c r="K116" i="7"/>
  <c r="K39" i="7"/>
  <c r="H129" i="7"/>
  <c r="J139" i="7"/>
  <c r="J117" i="7"/>
  <c r="J165" i="7"/>
  <c r="L118" i="7"/>
  <c r="J31" i="7"/>
  <c r="I143" i="7"/>
  <c r="I129" i="7"/>
  <c r="M156" i="7"/>
  <c r="L35" i="7"/>
  <c r="L26" i="7"/>
  <c r="L175" i="7"/>
  <c r="M194" i="7"/>
  <c r="M30" i="7"/>
  <c r="L96" i="7"/>
  <c r="H196" i="7"/>
  <c r="I110" i="7"/>
  <c r="I64" i="7"/>
  <c r="J157" i="7"/>
  <c r="J51" i="7"/>
  <c r="K194" i="7"/>
  <c r="M176" i="7"/>
  <c r="H96" i="7"/>
  <c r="M98" i="7"/>
  <c r="J38" i="7"/>
  <c r="M44" i="7"/>
  <c r="J164" i="7"/>
  <c r="L77" i="7"/>
  <c r="J151" i="7"/>
  <c r="M131" i="7"/>
  <c r="L87" i="7"/>
  <c r="K59" i="7"/>
  <c r="H177" i="7"/>
  <c r="H86" i="7"/>
  <c r="I182" i="7"/>
  <c r="K186" i="7"/>
  <c r="H45" i="7"/>
  <c r="H141" i="7"/>
  <c r="M118" i="7"/>
  <c r="H76" i="7"/>
  <c r="K56" i="7"/>
  <c r="I27" i="7"/>
  <c r="L134" i="7"/>
  <c r="K160" i="7"/>
  <c r="I120" i="7"/>
  <c r="I117" i="7"/>
  <c r="L28" i="7"/>
  <c r="J108" i="7"/>
  <c r="J58" i="7"/>
  <c r="L161" i="7"/>
  <c r="M63" i="7"/>
  <c r="H188" i="7"/>
  <c r="J191" i="7"/>
  <c r="J103" i="7"/>
  <c r="M127" i="7"/>
  <c r="M113" i="7"/>
  <c r="H80" i="7"/>
  <c r="J64" i="7"/>
  <c r="L103" i="7"/>
  <c r="J23" i="7"/>
  <c r="K49" i="7"/>
  <c r="I134" i="7"/>
  <c r="J44" i="7"/>
  <c r="K54" i="7"/>
  <c r="H139" i="7"/>
  <c r="J28" i="7"/>
  <c r="H97" i="7"/>
  <c r="I43" i="7"/>
  <c r="H133" i="7"/>
  <c r="J45" i="7"/>
  <c r="I123" i="7"/>
  <c r="M134" i="7"/>
  <c r="L130" i="7"/>
  <c r="J42" i="7"/>
  <c r="M139" i="7"/>
  <c r="K87" i="7"/>
  <c r="H136" i="7"/>
  <c r="I56" i="7"/>
  <c r="H101" i="7"/>
  <c r="H69" i="7"/>
  <c r="I77" i="7"/>
  <c r="H40" i="7"/>
  <c r="M182" i="7"/>
  <c r="I153" i="7"/>
  <c r="J73" i="7"/>
  <c r="L156" i="7"/>
  <c r="L45" i="7"/>
  <c r="M22" i="7"/>
  <c r="M83" i="7"/>
  <c r="K83" i="7"/>
  <c r="M31" i="7"/>
  <c r="M71" i="7"/>
  <c r="L24" i="7"/>
  <c r="L31" i="7"/>
  <c r="J96" i="7"/>
  <c r="H187" i="7"/>
  <c r="K37" i="7"/>
  <c r="L162" i="7"/>
  <c r="L123" i="7"/>
  <c r="I44" i="7"/>
  <c r="K193" i="7"/>
  <c r="H20" i="7"/>
  <c r="L176" i="7"/>
  <c r="L106" i="7"/>
  <c r="I108" i="7"/>
  <c r="H180" i="7"/>
  <c r="H102" i="7"/>
  <c r="J141" i="7"/>
  <c r="I142" i="7"/>
  <c r="I119" i="7"/>
  <c r="M121" i="7"/>
  <c r="M172" i="7"/>
  <c r="K102" i="7"/>
  <c r="J125" i="7"/>
  <c r="H26" i="7"/>
  <c r="M29" i="7"/>
  <c r="K152" i="7"/>
  <c r="K120" i="7"/>
  <c r="K48" i="7"/>
  <c r="L190" i="7"/>
  <c r="J43" i="7"/>
  <c r="J29" i="7"/>
  <c r="K202" i="7"/>
  <c r="I107" i="7"/>
  <c r="K121" i="7"/>
  <c r="M201" i="7"/>
  <c r="M26" i="7"/>
  <c r="J177" i="7"/>
  <c r="J76" i="7"/>
  <c r="J59" i="7"/>
  <c r="H67" i="7"/>
  <c r="L63" i="7"/>
  <c r="M164" i="7"/>
  <c r="J61" i="7"/>
  <c r="H153" i="7"/>
  <c r="L44" i="7"/>
  <c r="J142" i="7"/>
  <c r="I156" i="7"/>
  <c r="I121" i="7"/>
  <c r="H121" i="7"/>
  <c r="J86" i="7"/>
  <c r="J111" i="7"/>
  <c r="K113" i="7"/>
  <c r="I133" i="7"/>
  <c r="L182" i="7"/>
  <c r="M153" i="7"/>
  <c r="M80" i="7"/>
  <c r="M128" i="7"/>
  <c r="I61" i="7"/>
  <c r="I87" i="7"/>
  <c r="I23" i="7"/>
  <c r="J78" i="7"/>
  <c r="I187" i="7"/>
  <c r="M97" i="7"/>
  <c r="I81" i="7"/>
  <c r="M111" i="7"/>
  <c r="I164" i="7"/>
  <c r="M77" i="7"/>
  <c r="I166" i="7"/>
  <c r="K25" i="7"/>
  <c r="H202" i="7"/>
  <c r="L22" i="7"/>
  <c r="K118" i="7"/>
  <c r="J113" i="7"/>
  <c r="K117" i="7"/>
  <c r="K27" i="7"/>
  <c r="J25" i="7"/>
  <c r="K166" i="7"/>
  <c r="H125" i="7"/>
  <c r="I65" i="7"/>
  <c r="H117" i="7"/>
  <c r="L52" i="7"/>
  <c r="K81" i="7"/>
  <c r="K73" i="7"/>
  <c r="L193" i="7"/>
  <c r="I171" i="7"/>
  <c r="K112" i="7"/>
  <c r="H130" i="7"/>
  <c r="L25" i="7"/>
  <c r="J167" i="7"/>
  <c r="K22" i="7"/>
  <c r="K175" i="7"/>
  <c r="M163" i="7"/>
  <c r="K78" i="7"/>
  <c r="J97" i="7"/>
  <c r="K138" i="7"/>
  <c r="K77" i="7"/>
  <c r="I106" i="7"/>
  <c r="J181" i="7"/>
  <c r="L155" i="7"/>
  <c r="L107" i="7"/>
  <c r="M195" i="7"/>
  <c r="I138" i="7"/>
  <c r="I152" i="7"/>
  <c r="L53" i="7"/>
  <c r="K191" i="7"/>
  <c r="H66" i="7"/>
  <c r="I195" i="7"/>
  <c r="I136" i="7"/>
  <c r="I116" i="7"/>
  <c r="J63" i="7"/>
  <c r="J110" i="7"/>
  <c r="L170" i="7"/>
  <c r="K71" i="7"/>
  <c r="M40" i="7"/>
  <c r="J40" i="7"/>
  <c r="M165" i="7"/>
  <c r="L62" i="7"/>
  <c r="M42" i="7"/>
  <c r="K108" i="7"/>
  <c r="I162" i="7"/>
  <c r="M61" i="7"/>
  <c r="I30" i="7"/>
  <c r="H50" i="7"/>
  <c r="H193" i="7"/>
  <c r="L39" i="7"/>
  <c r="K64" i="7"/>
  <c r="L165" i="7"/>
  <c r="H53" i="7"/>
  <c r="H171" i="7"/>
  <c r="L38" i="7"/>
  <c r="J62" i="7"/>
  <c r="L121" i="7"/>
  <c r="K97" i="7"/>
  <c r="J41" i="7"/>
  <c r="I157" i="7"/>
  <c r="L120" i="7"/>
  <c r="M171" i="7"/>
  <c r="J102" i="7"/>
  <c r="L76" i="7"/>
  <c r="I59" i="7"/>
  <c r="M108" i="7"/>
  <c r="I51" i="7"/>
  <c r="I170" i="7"/>
  <c r="L98" i="7"/>
  <c r="H156" i="7"/>
  <c r="J37" i="7"/>
  <c r="J49" i="7"/>
  <c r="M155" i="7"/>
  <c r="L73" i="7"/>
  <c r="H41" i="7"/>
  <c r="K124" i="7"/>
  <c r="K164" i="7"/>
  <c r="J123" i="7"/>
  <c r="I76" i="7"/>
  <c r="L54" i="7"/>
  <c r="L129" i="7"/>
  <c r="K181" i="7"/>
  <c r="K125" i="7"/>
  <c r="I155" i="7"/>
  <c r="L191" i="7"/>
  <c r="I190" i="7"/>
  <c r="L97" i="7"/>
  <c r="K180" i="7"/>
  <c r="L30" i="7"/>
  <c r="I78" i="7"/>
  <c r="I105" i="7"/>
  <c r="K165" i="7"/>
  <c r="M66" i="7"/>
  <c r="J56" i="7"/>
  <c r="K132" i="7"/>
  <c r="L136" i="7"/>
  <c r="L183" i="7"/>
  <c r="I37" i="7"/>
  <c r="K136" i="7"/>
  <c r="J166" i="7"/>
  <c r="M27" i="7"/>
  <c r="I50" i="7"/>
  <c r="L171" i="7"/>
  <c r="H48" i="7"/>
  <c r="K171" i="7"/>
  <c r="K188" i="7"/>
  <c r="M138" i="7"/>
  <c r="L42" i="7"/>
  <c r="K170" i="7"/>
  <c r="J69" i="7"/>
  <c r="J160" i="7"/>
  <c r="L116" i="7"/>
  <c r="I31" i="7"/>
  <c r="K28" i="7"/>
  <c r="I101" i="7"/>
  <c r="J120" i="7"/>
  <c r="I58" i="7"/>
  <c r="M116" i="7"/>
  <c r="J115" i="7"/>
  <c r="H119" i="7"/>
  <c r="H23" i="7"/>
  <c r="I52" i="7"/>
  <c r="I176" i="7"/>
  <c r="L69" i="7"/>
  <c r="M190" i="7"/>
  <c r="J20" i="7"/>
  <c r="M136" i="7"/>
  <c r="H81" i="7"/>
  <c r="K63" i="7"/>
  <c r="K151" i="7"/>
  <c r="J32" i="7"/>
  <c r="J100" i="7"/>
  <c r="I125" i="7"/>
  <c r="J119" i="7"/>
  <c r="H160" i="7"/>
  <c r="K157" i="7"/>
  <c r="L113" i="7"/>
  <c r="H127" i="7"/>
  <c r="M141" i="7"/>
  <c r="H176" i="7"/>
  <c r="H103" i="7"/>
  <c r="H195" i="7"/>
  <c r="L110" i="7"/>
  <c r="J27" i="7"/>
  <c r="L194" i="7"/>
  <c r="L125" i="7"/>
  <c r="M143" i="7"/>
  <c r="K190" i="7"/>
  <c r="M106" i="7"/>
  <c r="H143" i="7"/>
  <c r="J112" i="7"/>
  <c r="H77" i="7"/>
  <c r="R201" i="7" l="1"/>
  <c r="R167" i="7"/>
  <c r="R157" i="7"/>
  <c r="Q45" i="7"/>
  <c r="Q31" i="7"/>
  <c r="R63" i="7"/>
  <c r="T201" i="7"/>
  <c r="S71" i="7"/>
  <c r="P67" i="7"/>
  <c r="P58" i="7"/>
  <c r="Q120" i="7"/>
  <c r="Q71" i="7"/>
  <c r="Q166" i="7"/>
  <c r="Q69" i="7"/>
  <c r="P201" i="7"/>
  <c r="S54" i="7"/>
  <c r="Q141" i="7"/>
  <c r="S83" i="7"/>
  <c r="T143" i="7"/>
  <c r="T121" i="7"/>
  <c r="T108" i="7"/>
  <c r="S120" i="7"/>
  <c r="P167" i="7"/>
  <c r="P157" i="7"/>
  <c r="S134" i="7"/>
  <c r="H192" i="7"/>
  <c r="R108" i="7"/>
  <c r="R121" i="7"/>
  <c r="R143" i="7"/>
  <c r="Q63" i="7"/>
  <c r="Q199" i="7"/>
  <c r="Q196" i="7"/>
  <c r="L192" i="7"/>
  <c r="S195" i="7" s="1"/>
  <c r="R83" i="7"/>
  <c r="R166" i="7"/>
  <c r="P166" i="7"/>
  <c r="S182" i="7"/>
  <c r="P133" i="7"/>
  <c r="P142" i="7"/>
  <c r="P134" i="7"/>
  <c r="S63" i="7"/>
  <c r="H72" i="7"/>
  <c r="X177" i="7"/>
  <c r="Q177" i="7"/>
  <c r="R134" i="7"/>
  <c r="R202" i="7"/>
  <c r="Q43" i="7"/>
  <c r="S201" i="7"/>
  <c r="R120" i="7"/>
  <c r="T172" i="7"/>
  <c r="T183" i="7"/>
  <c r="T200" i="7"/>
  <c r="T134" i="7"/>
  <c r="P121" i="7"/>
  <c r="P108" i="7"/>
  <c r="P143" i="7"/>
  <c r="K192" i="7"/>
  <c r="R195" i="7" s="1"/>
  <c r="S141" i="7"/>
  <c r="S73" i="7"/>
  <c r="S56" i="7"/>
  <c r="Q83" i="7"/>
  <c r="T182" i="7"/>
  <c r="P69" i="7"/>
  <c r="T140" i="7"/>
  <c r="P141" i="7"/>
  <c r="Q56" i="7"/>
  <c r="Q73" i="7"/>
  <c r="P43" i="7"/>
  <c r="R54" i="7"/>
  <c r="P140" i="7"/>
  <c r="T63" i="7"/>
  <c r="Q67" i="7"/>
  <c r="Q58" i="7"/>
  <c r="Q108" i="7"/>
  <c r="Q143" i="7"/>
  <c r="Q121" i="7"/>
  <c r="P120" i="7"/>
  <c r="S140" i="7"/>
  <c r="R69" i="7"/>
  <c r="P182" i="7"/>
  <c r="Q157" i="7"/>
  <c r="Q167" i="7"/>
  <c r="R56" i="7"/>
  <c r="R73" i="7"/>
  <c r="P45" i="7"/>
  <c r="P31" i="7"/>
  <c r="P56" i="7"/>
  <c r="P73" i="7"/>
  <c r="L72" i="7"/>
  <c r="S72" i="7" s="1"/>
  <c r="Q202" i="7"/>
  <c r="K72" i="7"/>
  <c r="R72" i="7" s="1"/>
  <c r="I192" i="7"/>
  <c r="P195" i="7" s="1"/>
  <c r="Q54" i="7"/>
  <c r="R199" i="7"/>
  <c r="R196" i="7"/>
  <c r="Q142" i="7"/>
  <c r="Q133" i="7"/>
  <c r="I72" i="7"/>
  <c r="P72" i="7" s="1"/>
  <c r="T71" i="7"/>
  <c r="T54" i="7"/>
  <c r="S196" i="7"/>
  <c r="S199" i="7"/>
  <c r="P54" i="7"/>
  <c r="T196" i="7"/>
  <c r="T199" i="7"/>
  <c r="P183" i="7"/>
  <c r="P200" i="7"/>
  <c r="P172" i="7"/>
  <c r="X175" i="7"/>
  <c r="P71" i="7"/>
  <c r="R177" i="7"/>
  <c r="S67" i="7"/>
  <c r="S58" i="7"/>
  <c r="T73" i="7"/>
  <c r="T56" i="7"/>
  <c r="P83" i="7"/>
  <c r="S121" i="7"/>
  <c r="S108" i="7"/>
  <c r="S143" i="7"/>
  <c r="Q82" i="7"/>
  <c r="S31" i="7"/>
  <c r="S45" i="7"/>
  <c r="Q182" i="7"/>
  <c r="M192" i="7"/>
  <c r="T195" i="7" s="1"/>
  <c r="T177" i="7"/>
  <c r="R142" i="7"/>
  <c r="R133" i="7"/>
  <c r="R140" i="7"/>
  <c r="S177" i="7"/>
  <c r="Q134" i="7"/>
  <c r="T83" i="7"/>
  <c r="S202" i="7"/>
  <c r="P82" i="7"/>
  <c r="R71" i="7"/>
  <c r="T166" i="7"/>
  <c r="R182" i="7"/>
  <c r="T120" i="7"/>
  <c r="S157" i="7"/>
  <c r="S167" i="7"/>
  <c r="T157" i="7"/>
  <c r="T167" i="7"/>
  <c r="S183" i="7"/>
  <c r="S200" i="7"/>
  <c r="S172" i="7"/>
  <c r="P199" i="7"/>
  <c r="P196" i="7"/>
  <c r="R82" i="7"/>
  <c r="S82" i="7"/>
  <c r="S43" i="7"/>
  <c r="P63" i="7"/>
  <c r="T43" i="7"/>
  <c r="R183" i="7"/>
  <c r="R200" i="7"/>
  <c r="R172" i="7"/>
  <c r="S166" i="7"/>
  <c r="T82" i="7"/>
  <c r="T141" i="7"/>
  <c r="X176" i="7"/>
  <c r="J192" i="7"/>
  <c r="Q195" i="7" s="1"/>
  <c r="P202" i="7"/>
  <c r="T142" i="7"/>
  <c r="T133" i="7"/>
  <c r="Q140" i="7"/>
  <c r="P177" i="7"/>
  <c r="R58" i="7"/>
  <c r="R67" i="7"/>
  <c r="Q200" i="7"/>
  <c r="Q172" i="7"/>
  <c r="Q183" i="7"/>
  <c r="J72" i="7"/>
  <c r="Q72" i="7" s="1"/>
  <c r="R141" i="7"/>
  <c r="T202" i="7"/>
  <c r="R43" i="7"/>
  <c r="S142" i="7"/>
  <c r="S133" i="7"/>
  <c r="S69" i="7"/>
  <c r="T69" i="7"/>
  <c r="T67" i="7"/>
  <c r="T58" i="7"/>
  <c r="Q201" i="7"/>
  <c r="T45" i="7"/>
  <c r="T31" i="7"/>
  <c r="M72" i="7"/>
  <c r="T72" i="7" s="1"/>
  <c r="R45" i="7"/>
  <c r="R31" i="7"/>
  <c r="K137" i="7"/>
  <c r="I137" i="7"/>
  <c r="M137" i="7"/>
  <c r="L137" i="7"/>
  <c r="J137" i="7"/>
  <c r="H137" i="7"/>
  <c r="Q139" i="7" l="1"/>
  <c r="S139" i="7"/>
  <c r="T139" i="7"/>
  <c r="P139" i="7"/>
  <c r="R13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Treasury</author>
  </authors>
  <commentList>
    <comment ref="D61" authorId="0" shapeId="0" xr:uid="{00000000-0006-0000-0500-000001000000}">
      <text>
        <r>
          <rPr>
            <b/>
            <sz val="9"/>
            <color indexed="81"/>
            <rFont val="Tahoma"/>
            <family val="2"/>
          </rPr>
          <t>Treasury:</t>
        </r>
        <r>
          <rPr>
            <sz val="9"/>
            <color indexed="81"/>
            <rFont val="Tahoma"/>
            <family val="2"/>
          </rPr>
          <t xml:space="preserve">
Initially, it was asked by Anne to Jane to look into the adjustment entry during budget time relating to WestConnex 
and the decision was taken as it was shown in policy purpose instead of financing activities. It was approved by Krishna by email on 301117
</t>
        </r>
      </text>
    </comment>
    <comment ref="D96" authorId="0" shapeId="0" xr:uid="{00000000-0006-0000-0500-000002000000}">
      <text>
        <r>
          <rPr>
            <b/>
            <sz val="9"/>
            <color indexed="81"/>
            <rFont val="Tahoma"/>
            <family val="2"/>
          </rPr>
          <t xml:space="preserve">Treasury
Sekar checked with Angela by email on 5/12/17 and could not locate. Sekar then checked with Rikka in System team and even after nearly 2 hours, still the reason could not be found. The conculsion is due to plug account and may be due Counterparty difference in Investment and borrowing may be the cause. </t>
        </r>
      </text>
    </comment>
    <comment ref="D97" authorId="0" shapeId="0" xr:uid="{00000000-0006-0000-0500-000003000000}">
      <text>
        <r>
          <rPr>
            <b/>
            <sz val="9"/>
            <color indexed="81"/>
            <rFont val="Tahoma"/>
            <family val="2"/>
          </rPr>
          <t>Treasury:</t>
        </r>
        <r>
          <rPr>
            <sz val="9"/>
            <color indexed="81"/>
            <rFont val="Tahoma"/>
            <family val="2"/>
          </rPr>
          <t xml:space="preserve">
Approval by Krishna orally on 5/12/17 (Discussion Sekar, Rikka and Krishna)</t>
        </r>
      </text>
    </comment>
  </commentList>
</comments>
</file>

<file path=xl/sharedStrings.xml><?xml version="1.0" encoding="utf-8"?>
<sst xmlns="http://schemas.openxmlformats.org/spreadsheetml/2006/main" count="1210" uniqueCount="475">
  <si>
    <t>Scenario</t>
  </si>
  <si>
    <t>Data Category</t>
  </si>
  <si>
    <t>DAA100</t>
  </si>
  <si>
    <t>DBA999</t>
  </si>
  <si>
    <t>Period</t>
  </si>
  <si>
    <t>HY2</t>
  </si>
  <si>
    <t>Year</t>
  </si>
  <si>
    <t>ECP</t>
  </si>
  <si>
    <t>TopC5</t>
  </si>
  <si>
    <t>ICP</t>
  </si>
  <si>
    <t>[ICP Top]</t>
  </si>
  <si>
    <t>Program</t>
  </si>
  <si>
    <t>TopC1</t>
  </si>
  <si>
    <t xml:space="preserve">Reporting </t>
  </si>
  <si>
    <t>Value</t>
  </si>
  <si>
    <t>&lt;Entity Curr Total&gt;</t>
  </si>
  <si>
    <t>View</t>
  </si>
  <si>
    <t>YTD</t>
  </si>
  <si>
    <t>Connection</t>
  </si>
  <si>
    <t>2017-18</t>
  </si>
  <si>
    <t>2018-19</t>
  </si>
  <si>
    <t>2019-20</t>
  </si>
  <si>
    <t>2020-21</t>
  </si>
  <si>
    <t>Revised</t>
  </si>
  <si>
    <t>Budget</t>
  </si>
  <si>
    <t>Forward Estimates</t>
  </si>
  <si>
    <t>Account</t>
  </si>
  <si>
    <t>Description</t>
  </si>
  <si>
    <t>Entity</t>
  </si>
  <si>
    <t>Movements</t>
  </si>
  <si>
    <t>$m</t>
  </si>
  <si>
    <t>Revenue from Transactions</t>
  </si>
  <si>
    <t>AR101000000</t>
  </si>
  <si>
    <t>Taxation</t>
  </si>
  <si>
    <t>TopC2</t>
  </si>
  <si>
    <t>AR102000000</t>
  </si>
  <si>
    <t>Grants and Subsidies Revenue</t>
  </si>
  <si>
    <t>Grants and Subsidies</t>
  </si>
  <si>
    <t>AR102010000</t>
  </si>
  <si>
    <t>Commonwealth General Purpose</t>
  </si>
  <si>
    <t xml:space="preserve">   -  Commonwealth General Purpose</t>
  </si>
  <si>
    <t>AR102020000</t>
  </si>
  <si>
    <t>Commonwealth Specific Purpose and Other Payments</t>
  </si>
  <si>
    <t xml:space="preserve">   -  Commonwealth Specific Purpose Payments</t>
  </si>
  <si>
    <t>AR102030000</t>
  </si>
  <si>
    <t>Commonwealth National Partnership Payments</t>
  </si>
  <si>
    <t xml:space="preserve">   -  Commonwealth National Partnership Payments</t>
  </si>
  <si>
    <t>AR102040000</t>
  </si>
  <si>
    <t>Other Commonwealth Payments</t>
  </si>
  <si>
    <t xml:space="preserve">   -  Other Commonwealth Payments</t>
  </si>
  <si>
    <t>AR102090000</t>
  </si>
  <si>
    <t>Other Grants and Subsidies</t>
  </si>
  <si>
    <t xml:space="preserve">   -  Other Grants and Subsidies</t>
  </si>
  <si>
    <t>AR103000000</t>
  </si>
  <si>
    <t>Sale of Goods and Services</t>
  </si>
  <si>
    <t>AR104000000</t>
  </si>
  <si>
    <t>Interest Revenue</t>
  </si>
  <si>
    <t>Interest</t>
  </si>
  <si>
    <t>AR105000000</t>
  </si>
  <si>
    <t>Dividend and Income Tax Equivalents from Other Sectors</t>
  </si>
  <si>
    <t>AR106000000</t>
  </si>
  <si>
    <t>Other Dividends and Distributions</t>
  </si>
  <si>
    <t>AR107000000</t>
  </si>
  <si>
    <t>Fines, Regulatory Fees and Other Revenue</t>
  </si>
  <si>
    <t>Fines, Regulatory Fees and Other</t>
  </si>
  <si>
    <t>AR100000000</t>
  </si>
  <si>
    <t>Revenue</t>
  </si>
  <si>
    <t>Total Revenue from Transactions</t>
  </si>
  <si>
    <t/>
  </si>
  <si>
    <t>Expenses from Transactions</t>
  </si>
  <si>
    <t>AE201000000</t>
  </si>
  <si>
    <t>Employee Expenses</t>
  </si>
  <si>
    <t>Employee</t>
  </si>
  <si>
    <t>Superannuation</t>
  </si>
  <si>
    <t>AE202000000</t>
  </si>
  <si>
    <t>Superannuation Interest Cost</t>
  </si>
  <si>
    <t xml:space="preserve">   -  Superannuation Interest Cost</t>
  </si>
  <si>
    <t>AE203000000</t>
  </si>
  <si>
    <t>Other Superannuation</t>
  </si>
  <si>
    <t xml:space="preserve">   -  Other Superannuation</t>
  </si>
  <si>
    <t>AE204000000</t>
  </si>
  <si>
    <t>Depreciation and Amortisation</t>
  </si>
  <si>
    <t>AE205000000</t>
  </si>
  <si>
    <t>Interest Expenses</t>
  </si>
  <si>
    <t>AE208000000</t>
  </si>
  <si>
    <t>Other Operating Expenses</t>
  </si>
  <si>
    <t>Other Operating</t>
  </si>
  <si>
    <t>AE209000000</t>
  </si>
  <si>
    <t>Grants, Subsidies and Other Transfer Expenses</t>
  </si>
  <si>
    <t>AE200000000</t>
  </si>
  <si>
    <t>Expenses</t>
  </si>
  <si>
    <t>Total Expenses from Transactions</t>
  </si>
  <si>
    <t>AR300000000</t>
  </si>
  <si>
    <t>Discontinuing Operations</t>
  </si>
  <si>
    <t>Transactions from Discontinuing Operations</t>
  </si>
  <si>
    <t>ARNetOpeBal</t>
  </si>
  <si>
    <t>Net Operating Balance</t>
  </si>
  <si>
    <t>Other Economic Flows - Included in the Operating Result</t>
  </si>
  <si>
    <t>AR401000000</t>
  </si>
  <si>
    <t>Net Gains/Losses on Liabilities</t>
  </si>
  <si>
    <t>Gain/(Loss) from Other Liabilities</t>
  </si>
  <si>
    <t>AR402000000</t>
  </si>
  <si>
    <t>Other Net Gain/(Losses) in the Operating Result</t>
  </si>
  <si>
    <t>Other Net Gains/(Losses)</t>
  </si>
  <si>
    <t>AR403000000</t>
  </si>
  <si>
    <t>Share of Earnings in Associates and Joint Ventures</t>
  </si>
  <si>
    <t>Share of Earnings from Associates (excluding Dividends)</t>
  </si>
  <si>
    <t>Dividends from Asset Sale Proceeds</t>
  </si>
  <si>
    <t>AE405000000</t>
  </si>
  <si>
    <t>Allowance for Impairment of Receivables</t>
  </si>
  <si>
    <t>Deferred Income Tax from Other Sectors</t>
  </si>
  <si>
    <t>AR407000000</t>
  </si>
  <si>
    <t>Other</t>
  </si>
  <si>
    <t>Others</t>
  </si>
  <si>
    <t>AR408000000</t>
  </si>
  <si>
    <t>Discontinuing Operations - Other Economic Flows</t>
  </si>
  <si>
    <t>AR400000000</t>
  </si>
  <si>
    <t>Other Economic Flows</t>
  </si>
  <si>
    <t>Other Economic Flows - included in Operating Result</t>
  </si>
  <si>
    <t>AROpeResult</t>
  </si>
  <si>
    <t>Operating Result</t>
  </si>
  <si>
    <t>Other Economic Flows - Other Comprehensive Income</t>
  </si>
  <si>
    <t>AROCI100000</t>
  </si>
  <si>
    <t>Items that will not be Reclassified to Operating Result</t>
  </si>
  <si>
    <t>AROCI100001</t>
  </si>
  <si>
    <t>Revaluations</t>
  </si>
  <si>
    <t>AROCI100002</t>
  </si>
  <si>
    <t>Share of Earnings from Associates from Revaluations</t>
  </si>
  <si>
    <t>AROCI100003</t>
  </si>
  <si>
    <t>Superannuation Actuarial Gain/(Loss)</t>
  </si>
  <si>
    <t>AROCI100004</t>
  </si>
  <si>
    <t>Deferred Tax Adjustment through Equity</t>
  </si>
  <si>
    <t>AROCI200000</t>
  </si>
  <si>
    <t>Items that may be Reclassified Subsequently to Operating Result</t>
  </si>
  <si>
    <t>AROCI210001</t>
  </si>
  <si>
    <t>Net Gain/(Loss) on Equity Investments in Other Sectors</t>
  </si>
  <si>
    <t>AROCI200003</t>
  </si>
  <si>
    <t>Net Gain/(Loss) on Financial Instruments at Fair Value</t>
  </si>
  <si>
    <t>AROCI210004</t>
  </si>
  <si>
    <t>AROCI000000</t>
  </si>
  <si>
    <t>OTHER COMPREHENSIVE INCOME</t>
  </si>
  <si>
    <t>ARComprehen</t>
  </si>
  <si>
    <t>Comprehensive Result</t>
  </si>
  <si>
    <t>Key Fiscal Aggregates</t>
  </si>
  <si>
    <t>Less: Net Other Economic Flows</t>
  </si>
  <si>
    <t>Equals: Budget Result - Net Operating Balance</t>
  </si>
  <si>
    <t>Less: Net Acquisition of Non-Financials Assets</t>
  </si>
  <si>
    <t>ASNETLEN005</t>
  </si>
  <si>
    <t>Purchases of Non-Financials Assets</t>
  </si>
  <si>
    <t>ASNETLEN006</t>
  </si>
  <si>
    <t>Sales of Non-Financial Assets</t>
  </si>
  <si>
    <t>ASNETLEN007</t>
  </si>
  <si>
    <t>Less: Depreciation</t>
  </si>
  <si>
    <t>ASNETLEN008</t>
  </si>
  <si>
    <t>Plus: Change in Inventories</t>
  </si>
  <si>
    <t>Plus: Other Movements in Non-Financials Assets</t>
  </si>
  <si>
    <t>ASNETLEN010</t>
  </si>
  <si>
    <t>Assets Acquired Using Finance Leases</t>
  </si>
  <si>
    <t xml:space="preserve">                - Assets Acquired Using Finance Leases</t>
  </si>
  <si>
    <t>ASNETLEN011</t>
  </si>
  <si>
    <t xml:space="preserve">                - Other</t>
  </si>
  <si>
    <t>ASNETLEN004</t>
  </si>
  <si>
    <t>Equals: Total Net Acquisition of Non-Financial Assets</t>
  </si>
  <si>
    <t>ASNETLEN014</t>
  </si>
  <si>
    <t>EQUALS: NET LENDING/(BORROWING)</t>
  </si>
  <si>
    <t>Equals: Net Lending/(Borrowing) [Fiscal Balance]</t>
  </si>
  <si>
    <t>OTHER FISCAL AGGREGATES</t>
  </si>
  <si>
    <t>ASCapExpTot</t>
  </si>
  <si>
    <t>Net Capital Expenditure</t>
  </si>
  <si>
    <t>Assets</t>
  </si>
  <si>
    <t>Financial Assets</t>
  </si>
  <si>
    <t>AA501000000</t>
  </si>
  <si>
    <t>Cash and Cash Equivalents</t>
  </si>
  <si>
    <t>AA502000000</t>
  </si>
  <si>
    <t>Receivables</t>
  </si>
  <si>
    <t>AA506000000</t>
  </si>
  <si>
    <t>Tax Equivalents Receivable</t>
  </si>
  <si>
    <t>Investments, Loans and Placements</t>
  </si>
  <si>
    <t>AA503000000</t>
  </si>
  <si>
    <t>Financial Assets at Fair Value</t>
  </si>
  <si>
    <t>AA504000000</t>
  </si>
  <si>
    <t>Other Financial Assets</t>
  </si>
  <si>
    <t>AA505000000</t>
  </si>
  <si>
    <t>Advances Paid</t>
  </si>
  <si>
    <t>AA507000000</t>
  </si>
  <si>
    <t>Deferred Tax Equivalent Assets</t>
  </si>
  <si>
    <t>Equity</t>
  </si>
  <si>
    <t>AA508000000</t>
  </si>
  <si>
    <t>Equity Investments in Other Public Sector Entities</t>
  </si>
  <si>
    <t>Investments in Other Public Sector Entities</t>
  </si>
  <si>
    <t>AA509000000</t>
  </si>
  <si>
    <t>Equity Investments in Associates</t>
  </si>
  <si>
    <t>Investments in Associates</t>
  </si>
  <si>
    <t>AA510000000</t>
  </si>
  <si>
    <t>Other Equity Investments</t>
  </si>
  <si>
    <t>AA500000000</t>
  </si>
  <si>
    <t>Total Financial Assets</t>
  </si>
  <si>
    <t>AA601000000</t>
  </si>
  <si>
    <t>Inventories</t>
  </si>
  <si>
    <t>AA602000000</t>
  </si>
  <si>
    <t>Forestry Stock and Other Biological Assets</t>
  </si>
  <si>
    <t>AA603000000</t>
  </si>
  <si>
    <t>Assets Classified as Held for Sale</t>
  </si>
  <si>
    <t>Property, Plant and Equipment</t>
  </si>
  <si>
    <t>AA605010000</t>
  </si>
  <si>
    <t>Land and Buildings</t>
  </si>
  <si>
    <t>AA605020000</t>
  </si>
  <si>
    <t>Plant and Equipment</t>
  </si>
  <si>
    <t>AA605030000</t>
  </si>
  <si>
    <t>Infrastructure Systems</t>
  </si>
  <si>
    <t>AA606000000</t>
  </si>
  <si>
    <t>Intangibles</t>
  </si>
  <si>
    <t>AA607000000</t>
  </si>
  <si>
    <t>Other Non-Financial Assets</t>
  </si>
  <si>
    <t>AA600000000</t>
  </si>
  <si>
    <t>Non-Financial Assets</t>
  </si>
  <si>
    <t>ASKPITOTAST</t>
  </si>
  <si>
    <t>Total Assets</t>
  </si>
  <si>
    <t>Liabilities</t>
  </si>
  <si>
    <t>AL701000000</t>
  </si>
  <si>
    <t>Deposits Held</t>
  </si>
  <si>
    <t>AL702000000</t>
  </si>
  <si>
    <t>Payables</t>
  </si>
  <si>
    <t>Tax Equivalents Payable</t>
  </si>
  <si>
    <t>AL705000000</t>
  </si>
  <si>
    <t>Borrowings and Derivatives at Fair Value</t>
  </si>
  <si>
    <t>AL706000000</t>
  </si>
  <si>
    <t>Borrowings at Amortised Cost</t>
  </si>
  <si>
    <t>AL707000000</t>
  </si>
  <si>
    <t>Advances Received</t>
  </si>
  <si>
    <t>AL708000000</t>
  </si>
  <si>
    <t>Employee Provisions</t>
  </si>
  <si>
    <t>AL709000000</t>
  </si>
  <si>
    <t>Superannuation Provision</t>
  </si>
  <si>
    <t>AL710000000</t>
  </si>
  <si>
    <t>Deferred Tax Equivalent Provision</t>
  </si>
  <si>
    <t>AL711000000</t>
  </si>
  <si>
    <t>Other Provisions</t>
  </si>
  <si>
    <t>AL712000000</t>
  </si>
  <si>
    <t>Other Liabilities</t>
  </si>
  <si>
    <t>AL700000000</t>
  </si>
  <si>
    <t>Total Liabilities</t>
  </si>
  <si>
    <t>AANetAssets</t>
  </si>
  <si>
    <t>Net Assets (Net Worth)</t>
  </si>
  <si>
    <t>NET ASSETS</t>
  </si>
  <si>
    <t>NET WORTH</t>
  </si>
  <si>
    <t>AQ802000000</t>
  </si>
  <si>
    <t>Accumulated Funds</t>
  </si>
  <si>
    <t>AQ803000000</t>
  </si>
  <si>
    <t>Reserves + Capital</t>
  </si>
  <si>
    <t>Reserves</t>
  </si>
  <si>
    <t>AQ801000000</t>
  </si>
  <si>
    <t>Capital</t>
  </si>
  <si>
    <t>AQ800000000</t>
  </si>
  <si>
    <t>TOTAL NET WORTH</t>
  </si>
  <si>
    <t>ASGGDebtTot</t>
  </si>
  <si>
    <t>Net Debt</t>
  </si>
  <si>
    <r>
      <t>Net Debt</t>
    </r>
    <r>
      <rPr>
        <b/>
        <vertAlign val="superscript"/>
        <sz val="8"/>
        <color rgb="FF0579B9"/>
        <rFont val="Arial"/>
        <family val="2"/>
      </rPr>
      <t>(b)</t>
    </r>
  </si>
  <si>
    <t>ASFiLiabTot</t>
  </si>
  <si>
    <t>Net Financial Liabilities</t>
  </si>
  <si>
    <t>ASKPINETFIW</t>
  </si>
  <si>
    <t>Net Financial Worth</t>
  </si>
  <si>
    <t>Cash Receipts from Operating Activities</t>
  </si>
  <si>
    <t>ACCF0111000</t>
  </si>
  <si>
    <t>Taxes Received</t>
  </si>
  <si>
    <t>MSCFLW</t>
  </si>
  <si>
    <t>ACCF0112000</t>
  </si>
  <si>
    <t>Receipts from Sales of Goods and Services</t>
  </si>
  <si>
    <t>ACCF0113000</t>
  </si>
  <si>
    <t>Grant and Subsidies Received</t>
  </si>
  <si>
    <t>ACCF0114000</t>
  </si>
  <si>
    <t>Interest Receipts</t>
  </si>
  <si>
    <t>ACCF0115000</t>
  </si>
  <si>
    <t>Dividends and Income Tax Equivalents</t>
  </si>
  <si>
    <t>ACCF0116000</t>
  </si>
  <si>
    <t>Other Operating Receipts</t>
  </si>
  <si>
    <t>Other Receipts</t>
  </si>
  <si>
    <t>ACCF0110000</t>
  </si>
  <si>
    <t>Total Cash Received from Operating Activities</t>
  </si>
  <si>
    <t>Total Cash Receipts from Operating Activities</t>
  </si>
  <si>
    <t>Cash Payments from Operating Activities</t>
  </si>
  <si>
    <t>ACCF0121000</t>
  </si>
  <si>
    <t>Payments for Employees</t>
  </si>
  <si>
    <t>ACCF0122000</t>
  </si>
  <si>
    <t>Payments for Superannuation</t>
  </si>
  <si>
    <t>ACCF0123000</t>
  </si>
  <si>
    <t>Payments for Goods and Services</t>
  </si>
  <si>
    <t>ACCF0124000</t>
  </si>
  <si>
    <t>Grants and Subsidies Paid</t>
  </si>
  <si>
    <t>ACCF0125000</t>
  </si>
  <si>
    <t>Interest Paid</t>
  </si>
  <si>
    <t>ACCF0127000</t>
  </si>
  <si>
    <t>Other Operating Payments</t>
  </si>
  <si>
    <t>Other Payments</t>
  </si>
  <si>
    <t>ACCF0120000</t>
  </si>
  <si>
    <t>Total Cash Payments For Operating Activities</t>
  </si>
  <si>
    <t>Total Cash Payments from Operating Activities</t>
  </si>
  <si>
    <t>ACCF0100000</t>
  </si>
  <si>
    <t>Net Cash Flows From Operating Activities</t>
  </si>
  <si>
    <t xml:space="preserve">Net Cash Flows from Operating Activities </t>
  </si>
  <si>
    <t>Net Cash Flows from Investments in Non-Financial Assets</t>
  </si>
  <si>
    <t>ACCF0211000</t>
  </si>
  <si>
    <t>Proceeds from Sales of Non-Financial Assets</t>
  </si>
  <si>
    <t>ACCF0212000</t>
  </si>
  <si>
    <t>Purchases of Non-Financial Assets</t>
  </si>
  <si>
    <t>ACCF0210000</t>
  </si>
  <si>
    <t>Cash Flows from Investments in Financial Assets for Policy Purposes</t>
  </si>
  <si>
    <t>ACCF0221000</t>
  </si>
  <si>
    <t>Cash Receipts from Investments for Policy Purposes</t>
  </si>
  <si>
    <t xml:space="preserve">Receipts </t>
  </si>
  <si>
    <t>ACCF0222000</t>
  </si>
  <si>
    <t>Cash Paid for Investments for Policy Purposes</t>
  </si>
  <si>
    <t xml:space="preserve">Payments </t>
  </si>
  <si>
    <t>ACCF0220000</t>
  </si>
  <si>
    <t>Net Cash Flows from Investments in Financial Assets (Policy Purposes)</t>
  </si>
  <si>
    <t>Net Cash Flows from Investments in Financial Assets for Policy Purposes</t>
  </si>
  <si>
    <t>Net Cash Flows from Investments in Financial Assets for Liquidity Purposes</t>
  </si>
  <si>
    <t>ACCF0231000</t>
  </si>
  <si>
    <t>Proceeds from Sale/Maturity of Investments</t>
  </si>
  <si>
    <t>Receipts from Sale/Maturity of Investments</t>
  </si>
  <si>
    <t>ACCF0232000</t>
  </si>
  <si>
    <t>Payments for the Purchase of Investments</t>
  </si>
  <si>
    <t>ACCF0230000</t>
  </si>
  <si>
    <t>Net Cash Flows from Investments in Financial Assets (Liquidity Purposes)</t>
  </si>
  <si>
    <t>ACCF0200000</t>
  </si>
  <si>
    <t>NET CASH FLOWS FROM INVESTING ACTIVITIES</t>
  </si>
  <si>
    <t>Net Cash Flows from Investing Activities</t>
  </si>
  <si>
    <t>Cash Flows from Financing Activities</t>
  </si>
  <si>
    <t>ACCF0311000</t>
  </si>
  <si>
    <t>ACCF0321000</t>
  </si>
  <si>
    <t>Advances Repaid</t>
  </si>
  <si>
    <t>ACCF0312000</t>
  </si>
  <si>
    <t>Proceeds from Borrowings</t>
  </si>
  <si>
    <t>ACCF0323000</t>
  </si>
  <si>
    <t>Repayment of Borrowings</t>
  </si>
  <si>
    <t>ACCF0313000</t>
  </si>
  <si>
    <t>Deposits Received - Net</t>
  </si>
  <si>
    <t>Other Financing Payments (net) Receipts + Payments</t>
  </si>
  <si>
    <t>ACCF0315000</t>
  </si>
  <si>
    <t>Other Financing Receipts</t>
  </si>
  <si>
    <t>Receipts</t>
  </si>
  <si>
    <t>ACCF0326000</t>
  </si>
  <si>
    <t>Other Financing Payments</t>
  </si>
  <si>
    <t>Payments</t>
  </si>
  <si>
    <t>ACCF0300000</t>
  </si>
  <si>
    <t>NET CASH FLOWS FROM FINANCING ACTIVITIES</t>
  </si>
  <si>
    <t>Net Cash Flows from Financing Activities</t>
  </si>
  <si>
    <t>ACCshFlwNet</t>
  </si>
  <si>
    <t>Net Increase/(Decrease) in Cash Held</t>
  </si>
  <si>
    <t>Derivation of Cash Result</t>
  </si>
  <si>
    <t>ACDERCASHSR</t>
  </si>
  <si>
    <t>Cash Surplus (Deficit)</t>
  </si>
  <si>
    <t>Cash Surplus/(Deficit)</t>
  </si>
  <si>
    <t>AA604000000</t>
  </si>
  <si>
    <t>Investment Properties</t>
  </si>
  <si>
    <t>Advanced Received</t>
  </si>
  <si>
    <t>Net Cash Flows from Operating Activities</t>
  </si>
  <si>
    <t>Payments for Purchase of Investments</t>
  </si>
  <si>
    <t>Dividends Paid</t>
  </si>
  <si>
    <t>Deposits Received (net)</t>
  </si>
  <si>
    <t>NET OPERATING BALANCE - SURPLUS/(DEFICIT)</t>
  </si>
  <si>
    <t>Dividends Accrued</t>
  </si>
  <si>
    <t>Other Financing Receipts/ (Payments)</t>
  </si>
  <si>
    <t>ACCF0322000</t>
  </si>
  <si>
    <t>General government sector operating statement</t>
  </si>
  <si>
    <t>General government sector balance sheet</t>
  </si>
  <si>
    <t>General government sector cash flow statement</t>
  </si>
  <si>
    <t>Non-financial public sector operating statement</t>
  </si>
  <si>
    <t>Non-financial public sector balance sheet</t>
  </si>
  <si>
    <t>Non-financial public sector cash flow statement</t>
  </si>
  <si>
    <t>SP0099</t>
  </si>
  <si>
    <t>SB1819</t>
  </si>
  <si>
    <t>BudgetPapers</t>
  </si>
  <si>
    <t>[None]</t>
  </si>
  <si>
    <t>Difference between Budget 17-18 Publication and PRIME AASB1049 Report</t>
  </si>
  <si>
    <t>Repayment of borrowings</t>
  </si>
  <si>
    <t>2017-18 Budget Column</t>
  </si>
  <si>
    <t>PRIME</t>
  </si>
  <si>
    <t>Budget Publication</t>
  </si>
  <si>
    <t>Difference</t>
  </si>
  <si>
    <t>Under "Cashflows from Financing Activities"</t>
  </si>
  <si>
    <t>Under "Derivation of Cash Result"</t>
  </si>
  <si>
    <t>Dividends paid</t>
  </si>
  <si>
    <t>Under "Cashflows form Investments in Financial Assets for Policy Purpose"</t>
  </si>
  <si>
    <t>Table B9 : NFPS Cashflow</t>
  </si>
  <si>
    <t>Table B6: PNFC Cashflow</t>
  </si>
  <si>
    <t>Table B10: Loan Council Allocation Estimates</t>
  </si>
  <si>
    <t>PNFC Cash Deficit / (Surplus)</t>
  </si>
  <si>
    <t>Other adjustment</t>
  </si>
  <si>
    <t>Net Gain/(loss) on equity investment and other are combined as PNFC cannot have equity holding in other sectors.</t>
  </si>
  <si>
    <t>AL711091001</t>
  </si>
  <si>
    <t>Current Provision - Dividends - Public Trading Entities</t>
  </si>
  <si>
    <t>G:\secure\Reports\Bpapers\2017-18\4. Budget Paper 1 (Budget Statement)\Appendix A1 - Statement of Finances\Archive\Reports 15 June am\[Copy of Budget 2018 Financial Statements_CFlows.xlsx]NFPS CFS</t>
  </si>
  <si>
    <t>The above adjustment is based on the manual budget adjustment made during the budget time, due to PRIME cashflow issues:</t>
  </si>
  <si>
    <t>Cashflow manual adjustment during Budget17-18</t>
  </si>
  <si>
    <t>2016-17</t>
  </si>
  <si>
    <t>Refer : Items that may be Reclassified Subsequently to Operating Result</t>
  </si>
  <si>
    <t>Table B4 : PNFC Operating statement</t>
  </si>
  <si>
    <t xml:space="preserve">Table B6: PNFC Cashflow           and </t>
  </si>
  <si>
    <t xml:space="preserve">MANUAL ADJUSTMENT IN UPF CHAPTERS </t>
  </si>
  <si>
    <t>Manual adjustment</t>
  </si>
  <si>
    <t>Table B7 : NFPS Operating Statement</t>
  </si>
  <si>
    <t>Manually adjusted - analysis made for WCXM4 and M5 and forward years dividend accrued are NIL, but would retain</t>
  </si>
  <si>
    <t>Budget figures as it is already published.</t>
  </si>
  <si>
    <t>Note: Shown as one line in Receipts at Budget time.</t>
  </si>
  <si>
    <t>Note: For PNFC, shown as one line in Receipt similar to Budget</t>
  </si>
  <si>
    <t>Revenue - Grants and subsidies - other commonwealth payments and other grants and subsidies are combined into 1 line, as Sydney Water (around 40k) and Water NSW (around $3.7m) cannot receive from commonwealth.</t>
  </si>
  <si>
    <t>G:\fmr\Reporting\Loan Council\2018-19 Bid\HYR 2017-18\HYR Cashflow Analysis\[NFPS Dividend Accrued HYR17-18.xlsx]Dividend (2)</t>
  </si>
  <si>
    <t>working file:</t>
  </si>
  <si>
    <t>workings:</t>
  </si>
  <si>
    <t xml:space="preserve">PNFC  -      Receipts </t>
  </si>
  <si>
    <t>NFPS - Receipts</t>
  </si>
  <si>
    <t>This adjustment is similar to the adjustment made during Budget time 2017-18 and shown as 1 line</t>
  </si>
  <si>
    <t xml:space="preserve">workings : </t>
  </si>
  <si>
    <t>Rows impacted:</t>
  </si>
  <si>
    <t>G:\fmr\Reporting\Loan Council\2018-19 Bid\HYR 2017-18\HYR Cashflow Analysis\[PNFC Grants and Subsidies Adjustment.xlsx]PNFC Grants and subsidies</t>
  </si>
  <si>
    <t>G:\fmr\Reporting\Loan Council\2018-19 Bid\HYR 2017-18\HYR Cashflow Analysis\[HYR 17-18 LCA Cashflow manual adjustment on 301117.xlsx]Manual Adjustment</t>
  </si>
  <si>
    <t>and</t>
  </si>
  <si>
    <t xml:space="preserve">Amount shown in negative payment moved to Receipts in PNFC (2017-18 revised to 2020-21) and NFPS </t>
  </si>
  <si>
    <t>A</t>
  </si>
  <si>
    <t>Note : See below for details</t>
  </si>
  <si>
    <t>Details PNFC Cashflow adjustment refer 2 above relating to WestConnex</t>
  </si>
  <si>
    <t>Advances Received - as per AASB1049 report</t>
  </si>
  <si>
    <t>Negative sign issue in Advances Received</t>
  </si>
  <si>
    <t>Issues in Plug account and cannot be resolved.</t>
  </si>
  <si>
    <t>Approved by Krishna on 5/12/17</t>
  </si>
  <si>
    <t>It must be other grants and subsidies (as per Anne's review and suggestion for change).</t>
  </si>
  <si>
    <t>Approved by Krishna on 30/11/17</t>
  </si>
  <si>
    <t>Table B3 : GG Cashflow &amp; Table B9 : NFPS Cashflow</t>
  </si>
  <si>
    <t>Manually adjusted to move from Receipts to Payment</t>
  </si>
  <si>
    <t>Total will not change</t>
  </si>
  <si>
    <t>Lines impacted</t>
  </si>
  <si>
    <t xml:space="preserve">Approved by Krishna on 6/12/17 </t>
  </si>
  <si>
    <t>(John P cleared $176m negative cash due to NSW Rural Assistance authority, still there is a small balance in Cashflow)</t>
  </si>
  <si>
    <t>Table B4: PNFC Operating Statement:</t>
  </si>
  <si>
    <t>G:\fmr\Reporting\Loan Council\2018-19 Bid\HYR 2017-18\HYR Cashflow Analysis</t>
  </si>
  <si>
    <t>File name: Other Manual Cflow Adj for HYR17-18.pdf</t>
  </si>
  <si>
    <t>Workings:</t>
  </si>
  <si>
    <t>Before</t>
  </si>
  <si>
    <t>should equal to movement in PFC Balance Sheet Networth, manually the amount is adjusted.</t>
  </si>
  <si>
    <t>Lines Impacted</t>
  </si>
  <si>
    <t>Approved by Krishna on 7/12/17 5pm</t>
  </si>
  <si>
    <t>Adjustment</t>
  </si>
  <si>
    <t>manual adj for NFPS operstat relating to PFC networth.pdf</t>
  </si>
  <si>
    <t>GG Balance Sheet</t>
  </si>
  <si>
    <t>After change</t>
  </si>
  <si>
    <t>Before change</t>
  </si>
  <si>
    <t>Approved on 08/12/17 by Krishna.</t>
  </si>
  <si>
    <t>Based on Greg/Andrew review and referring YE GG Balance Sheet balance</t>
  </si>
  <si>
    <t>Apr</t>
  </si>
  <si>
    <t>2021-22</t>
  </si>
  <si>
    <t>Actual</t>
  </si>
  <si>
    <t>Jun</t>
  </si>
  <si>
    <t>SY0099</t>
  </si>
  <si>
    <t>ECTSSA.ECPFCO</t>
  </si>
  <si>
    <r>
      <t>Superannuation Provision</t>
    </r>
    <r>
      <rPr>
        <vertAlign val="superscript"/>
        <sz val="8"/>
        <color theme="1"/>
        <rFont val="Arial"/>
        <family val="2"/>
      </rPr>
      <t>(a)</t>
    </r>
  </si>
  <si>
    <r>
      <t>Comprehensive Result - Total Change in Net Worth</t>
    </r>
    <r>
      <rPr>
        <b/>
        <vertAlign val="superscript"/>
        <sz val="8"/>
        <color rgb="FF0579B9"/>
        <rFont val="Arial"/>
        <family val="2"/>
      </rPr>
      <t>(a)</t>
    </r>
  </si>
  <si>
    <r>
      <t>Capital Expenditure</t>
    </r>
    <r>
      <rPr>
        <vertAlign val="superscript"/>
        <sz val="8"/>
        <color theme="1"/>
        <rFont val="Arial"/>
        <family val="2"/>
      </rPr>
      <t>(b)</t>
    </r>
  </si>
  <si>
    <r>
      <t>Net Financial Liabilities</t>
    </r>
    <r>
      <rPr>
        <b/>
        <vertAlign val="superscript"/>
        <sz val="8"/>
        <color rgb="FF0579B9"/>
        <rFont val="Arial"/>
        <family val="2"/>
      </rPr>
      <t>(c)</t>
    </r>
  </si>
  <si>
    <r>
      <t>Net Financial Worth</t>
    </r>
    <r>
      <rPr>
        <b/>
        <vertAlign val="superscript"/>
        <sz val="8"/>
        <color rgb="FF0579B9"/>
        <rFont val="Arial"/>
        <family val="2"/>
      </rPr>
      <t>(d)</t>
    </r>
  </si>
  <si>
    <t>Other Financing Receipts/(Payments)</t>
  </si>
  <si>
    <t>Total Non-Financial Assets</t>
  </si>
  <si>
    <t>BUDGET RESULT - SURPLUS/(DEFICIT) 
[Net Operating Balance]</t>
  </si>
  <si>
    <t>Cash Flows from Investments in Non-Financial Assets</t>
  </si>
  <si>
    <t>Cash Flows from Investments in Financial Assets for Liquidity Purposes</t>
  </si>
  <si>
    <r>
      <t>Net Debt</t>
    </r>
    <r>
      <rPr>
        <b/>
        <vertAlign val="superscript"/>
        <sz val="8"/>
        <color rgb="FF00ABE6"/>
        <rFont val="Arial"/>
        <family val="2"/>
      </rPr>
      <t>(b)</t>
    </r>
  </si>
  <si>
    <r>
      <t>Net Financial Liabilities</t>
    </r>
    <r>
      <rPr>
        <b/>
        <vertAlign val="superscript"/>
        <sz val="8"/>
        <color rgb="FF00ABE6"/>
        <rFont val="Arial"/>
        <family val="2"/>
      </rPr>
      <t>(c)</t>
    </r>
  </si>
  <si>
    <r>
      <t>Net Financial Worth</t>
    </r>
    <r>
      <rPr>
        <b/>
        <vertAlign val="superscript"/>
        <sz val="8"/>
        <color rgb="FF00ABE6"/>
        <rFont val="Arial"/>
        <family val="2"/>
      </rPr>
      <t>(d)</t>
    </r>
  </si>
  <si>
    <t>2022-23</t>
  </si>
  <si>
    <t>Comprehensive Result - Total Change in Net Worth</t>
  </si>
  <si>
    <r>
      <t>Capital Expenditure</t>
    </r>
    <r>
      <rPr>
        <vertAlign val="superscript"/>
        <sz val="8"/>
        <color theme="1"/>
        <rFont val="Arial"/>
        <family val="2"/>
      </rPr>
      <t>(a)</t>
    </r>
  </si>
  <si>
    <t xml:space="preserve">                - Assets Acquired Using Leases</t>
  </si>
  <si>
    <t>Net Gain/(Loss) on Financial Assets at Fair Value through Other Comprehensive Income</t>
  </si>
  <si>
    <r>
      <t>(a)</t>
    </r>
    <r>
      <rPr>
        <sz val="7"/>
        <color theme="1"/>
        <rFont val="Arial"/>
        <family val="2"/>
      </rPr>
      <t xml:space="preserve">    </t>
    </r>
    <r>
      <rPr>
        <sz val="8.5"/>
        <color theme="1"/>
        <rFont val="Arial"/>
        <family val="2"/>
      </rPr>
      <t>Capital expenditure comprises purchases of non-financial assets plus assets acquired utilising leases.</t>
    </r>
  </si>
  <si>
    <t>(a) Superannuation liabilities are reported net of prepaid superannuation contribution assets.
(b) Net debt comprises the sum of deposits held, borrowings and advances received, minus the sum of cash and cash equivalents, investments, loans and placements and advances paid.
(c) Net financial liabilities equals total liabilities less financial assets excluding equity investments in other public sector entities.
(d) Net financial worth equals total financial assets minus total financial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</si>
</sst>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0_);\(#,##0\)"/>
    <numFmt numFmtId="165" formatCode="&quot;...&quot;"/>
    <numFmt numFmtId="166" formatCode="&quot;(&quot;#,##0&quot;)&quot;;&quot;&quot;#,##0"/>
    <numFmt numFmtId="167" formatCode="mmmm\ yyyy"/>
    <numFmt numFmtId="168" formatCode="_(* #,##0.00_);_(* \(#,##0.00\);_(* &quot;-&quot;??_);_(@_)"/>
    <numFmt numFmtId="169" formatCode="#,##0\ ;\(#,##0\);\-\ "/>
    <numFmt numFmtId="170" formatCode="#,##0;[Red]\(#,##0\);..."/>
    <numFmt numFmtId="171" formatCode="#,##0\ ;\(#,##0\);..."/>
    <numFmt numFmtId="172" formatCode="_-&quot;$&quot;* #,##0_-;\-&quot;$&quot;* #,##0_-;_-&quot;$&quot;* &quot;-&quot;??_-;_-@_-"/>
    <numFmt numFmtId="173" formatCode="#,##0;\(#,##0\);..."/>
  </numFmts>
  <fonts count="49" x14ac:knownFonts="1">
    <font>
      <sz val="11"/>
      <color theme="1"/>
      <name val="Calibri"/>
      <family val="2"/>
      <scheme val="minor"/>
    </font>
    <font>
      <sz val="11"/>
      <color theme="1"/>
      <name val="Calibri"/>
      <family val="2"/>
      <scheme val="minor"/>
    </font>
    <font>
      <b/>
      <i/>
      <sz val="11"/>
      <color theme="1"/>
      <name val="Calibri"/>
      <family val="2"/>
      <scheme val="minor"/>
    </font>
    <font>
      <i/>
      <sz val="11"/>
      <color theme="1"/>
      <name val="Calibri"/>
      <family val="2"/>
      <scheme val="minor"/>
    </font>
    <font>
      <b/>
      <sz val="9"/>
      <color theme="1"/>
      <name val="Arial"/>
      <family val="2"/>
    </font>
    <font>
      <sz val="9"/>
      <color theme="1"/>
      <name val="Arial"/>
      <family val="2"/>
    </font>
    <font>
      <sz val="8"/>
      <color theme="1"/>
      <name val="Arial"/>
      <family val="2"/>
    </font>
    <font>
      <sz val="8.5"/>
      <color rgb="FFFFFFFF"/>
      <name val="Arial"/>
      <family val="2"/>
    </font>
    <font>
      <i/>
      <sz val="11"/>
      <name val="Calibri"/>
      <family val="2"/>
      <scheme val="minor"/>
    </font>
    <font>
      <b/>
      <sz val="8"/>
      <color theme="1"/>
      <name val="Arial"/>
      <family val="2"/>
    </font>
    <font>
      <b/>
      <sz val="8"/>
      <color rgb="FF0579B9"/>
      <name val="Arial"/>
      <family val="2"/>
    </font>
    <font>
      <b/>
      <i/>
      <sz val="8"/>
      <color theme="1"/>
      <name val="Arial"/>
      <family val="2"/>
    </font>
    <font>
      <b/>
      <vertAlign val="superscript"/>
      <sz val="8"/>
      <color rgb="FF0579B9"/>
      <name val="Arial"/>
      <family val="2"/>
    </font>
    <font>
      <vertAlign val="superscript"/>
      <sz val="8"/>
      <color theme="1"/>
      <name val="Arial"/>
      <family val="2"/>
    </font>
    <font>
      <sz val="8"/>
      <color rgb="FFFFFFFF"/>
      <name val="Arial"/>
      <family val="2"/>
    </font>
    <font>
      <sz val="11"/>
      <color theme="1"/>
      <name val="Arial"/>
      <family val="2"/>
    </font>
    <font>
      <sz val="10"/>
      <name val="Arial"/>
      <family val="2"/>
    </font>
    <font>
      <sz val="10"/>
      <name val="Arial Narrow"/>
      <family val="2"/>
    </font>
    <font>
      <sz val="10"/>
      <name val="Times New Roman"/>
      <family val="1"/>
    </font>
    <font>
      <u/>
      <sz val="10"/>
      <color theme="10"/>
      <name val="Arial"/>
      <family val="2"/>
    </font>
    <font>
      <sz val="10"/>
      <color theme="1"/>
      <name val="Arial"/>
      <family val="2"/>
    </font>
    <font>
      <sz val="8"/>
      <name val="Arial"/>
      <family val="2"/>
    </font>
    <font>
      <b/>
      <sz val="8"/>
      <name val="Arial"/>
      <family val="2"/>
    </font>
    <font>
      <sz val="9"/>
      <name val="Arial"/>
      <family val="2"/>
    </font>
    <font>
      <b/>
      <sz val="9"/>
      <name val="Arial"/>
      <family val="2"/>
    </font>
    <font>
      <b/>
      <sz val="10"/>
      <name val="Arial"/>
      <family val="2"/>
    </font>
    <font>
      <i/>
      <sz val="8"/>
      <name val="Arial"/>
      <family val="2"/>
    </font>
    <font>
      <i/>
      <sz val="10"/>
      <name val="Arial"/>
      <family val="2"/>
    </font>
    <font>
      <i/>
      <sz val="7"/>
      <name val="Arial"/>
      <family val="2"/>
    </font>
    <font>
      <sz val="11"/>
      <color indexed="10"/>
      <name val="Calibri"/>
      <family val="2"/>
    </font>
    <font>
      <i/>
      <sz val="9"/>
      <color theme="1"/>
      <name val="Arial"/>
      <family val="2"/>
    </font>
    <font>
      <b/>
      <sz val="12"/>
      <name val="Arial"/>
      <family val="2"/>
    </font>
    <font>
      <sz val="10"/>
      <name val="Arial"/>
      <family val="2"/>
    </font>
    <font>
      <b/>
      <u/>
      <sz val="11"/>
      <color theme="1"/>
      <name val="Calibri"/>
      <family val="2"/>
      <scheme val="minor"/>
    </font>
    <font>
      <i/>
      <sz val="8"/>
      <color theme="1"/>
      <name val="Arial"/>
      <family val="2"/>
    </font>
    <font>
      <b/>
      <u/>
      <sz val="14"/>
      <color theme="1"/>
      <name val="Calibri"/>
      <family val="2"/>
      <scheme val="minor"/>
    </font>
    <font>
      <sz val="11"/>
      <color rgb="FFFF0000"/>
      <name val="Calibri"/>
      <family val="2"/>
      <scheme val="minor"/>
    </font>
    <font>
      <b/>
      <u/>
      <sz val="8"/>
      <color theme="1"/>
      <name val="Arial"/>
      <family val="2"/>
    </font>
    <font>
      <b/>
      <sz val="11"/>
      <color theme="1"/>
      <name val="Calibri"/>
      <family val="2"/>
      <scheme val="minor"/>
    </font>
    <font>
      <sz val="9"/>
      <color indexed="81"/>
      <name val="Tahoma"/>
      <family val="2"/>
    </font>
    <font>
      <b/>
      <sz val="9"/>
      <color indexed="81"/>
      <name val="Tahoma"/>
      <family val="2"/>
    </font>
    <font>
      <b/>
      <u/>
      <sz val="16"/>
      <color theme="1"/>
      <name val="Calibri"/>
      <family val="2"/>
      <scheme val="minor"/>
    </font>
    <font>
      <sz val="8"/>
      <color theme="1"/>
      <name val="Calibri"/>
      <family val="2"/>
      <scheme val="minor"/>
    </font>
    <font>
      <b/>
      <sz val="8"/>
      <color rgb="FF00ABE6"/>
      <name val="Arial"/>
      <family val="2"/>
    </font>
    <font>
      <b/>
      <vertAlign val="superscript"/>
      <sz val="8"/>
      <color rgb="FF00ABE6"/>
      <name val="Arial"/>
      <family val="2"/>
    </font>
    <font>
      <b/>
      <sz val="10"/>
      <name val="Times New Roman"/>
      <family val="1"/>
    </font>
    <font>
      <sz val="8"/>
      <color theme="0"/>
      <name val="Arial"/>
      <family val="2"/>
    </font>
    <font>
      <sz val="8.5"/>
      <color theme="1"/>
      <name val="Arial"/>
      <family val="2"/>
    </font>
    <font>
      <sz val="7"/>
      <color theme="1"/>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rgb="FFFFFFFF"/>
      </patternFill>
    </fill>
    <fill>
      <patternFill patternType="solid">
        <fgColor rgb="FF25A9E1"/>
      </patternFill>
    </fill>
    <fill>
      <patternFill patternType="solid">
        <fgColor rgb="FF0579B9"/>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rgb="FF00ABE6"/>
        <bgColor indexed="64"/>
      </patternFill>
    </fill>
    <fill>
      <patternFill patternType="solid">
        <fgColor rgb="FF0A79B9"/>
        <bgColor indexed="64"/>
      </patternFill>
    </fill>
    <fill>
      <patternFill patternType="solid">
        <fgColor rgb="FFCCFFFF"/>
        <bgColor rgb="FF000000"/>
      </patternFill>
    </fill>
  </fills>
  <borders count="24">
    <border>
      <left/>
      <right/>
      <top/>
      <bottom/>
      <diagonal/>
    </border>
    <border>
      <left/>
      <right/>
      <top style="thin">
        <color indexed="64"/>
      </top>
      <bottom/>
      <diagonal/>
    </border>
    <border>
      <left/>
      <right/>
      <top/>
      <bottom style="thin">
        <color indexed="64"/>
      </bottom>
      <diagonal/>
    </border>
    <border>
      <left/>
      <right/>
      <top style="thin">
        <color rgb="FF000000"/>
      </top>
      <bottom style="thin">
        <color rgb="FF000000"/>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diagonal/>
    </border>
    <border>
      <left/>
      <right/>
      <top/>
      <bottom style="medium">
        <color rgb="FF000000"/>
      </bottom>
      <diagonal/>
    </border>
  </borders>
  <cellStyleXfs count="57">
    <xf numFmtId="0" fontId="0" fillId="0" borderId="0"/>
    <xf numFmtId="0" fontId="16" fillId="0" borderId="0" applyNumberFormat="0" applyFill="0" applyBorder="0" applyAlignment="0" applyProtection="0"/>
    <xf numFmtId="43" fontId="1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8" fontId="16" fillId="0" borderId="0" applyFont="0" applyFill="0" applyBorder="0" applyAlignment="0" applyProtection="0"/>
    <xf numFmtId="43" fontId="17" fillId="0" borderId="0" applyFont="0" applyFill="0" applyBorder="0" applyAlignment="0" applyProtection="0"/>
    <xf numFmtId="169" fontId="18" fillId="6" borderId="0">
      <alignment horizontal="right"/>
    </xf>
    <xf numFmtId="0" fontId="19" fillId="0" borderId="0" applyNumberFormat="0" applyFill="0" applyBorder="0" applyAlignment="0" applyProtection="0"/>
    <xf numFmtId="0" fontId="19"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16" fillId="0" borderId="0"/>
    <xf numFmtId="0" fontId="1" fillId="0" borderId="0"/>
    <xf numFmtId="0" fontId="17" fillId="0" borderId="0"/>
    <xf numFmtId="0" fontId="20" fillId="0" borderId="0"/>
    <xf numFmtId="0" fontId="16" fillId="0" borderId="0"/>
    <xf numFmtId="0" fontId="16" fillId="0" borderId="0"/>
    <xf numFmtId="9" fontId="16"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170" fontId="21" fillId="0" borderId="0"/>
    <xf numFmtId="170" fontId="22" fillId="0" borderId="0"/>
    <xf numFmtId="170" fontId="23" fillId="0" borderId="0">
      <alignment horizontal="right"/>
      <protection locked="0"/>
    </xf>
    <xf numFmtId="171" fontId="21" fillId="0" borderId="0">
      <alignment horizontal="right"/>
      <protection locked="0"/>
    </xf>
    <xf numFmtId="170" fontId="23" fillId="0" borderId="2">
      <alignment horizontal="right" vertical="top"/>
      <protection locked="0"/>
    </xf>
    <xf numFmtId="170" fontId="24" fillId="0" borderId="4">
      <alignment horizontal="right"/>
      <protection locked="0"/>
    </xf>
    <xf numFmtId="170" fontId="25" fillId="0" borderId="4">
      <alignment horizontal="right"/>
      <protection locked="0"/>
    </xf>
    <xf numFmtId="49" fontId="26" fillId="0" borderId="2">
      <alignment horizontal="center" vertical="top" wrapText="1"/>
    </xf>
    <xf numFmtId="49" fontId="27" fillId="0" borderId="0">
      <alignment horizontal="center" wrapText="1"/>
    </xf>
    <xf numFmtId="49" fontId="28" fillId="0" borderId="1">
      <alignment horizontal="center" wrapText="1"/>
    </xf>
    <xf numFmtId="49" fontId="26" fillId="0" borderId="1">
      <alignment horizontal="center" wrapText="1"/>
    </xf>
    <xf numFmtId="49" fontId="24" fillId="0" borderId="0">
      <alignment horizontal="left" wrapText="1"/>
    </xf>
    <xf numFmtId="49" fontId="23" fillId="0" borderId="0">
      <alignment horizontal="left" wrapText="1"/>
    </xf>
    <xf numFmtId="49" fontId="23" fillId="0" borderId="0">
      <alignment horizontal="left" vertical="top" wrapText="1"/>
    </xf>
    <xf numFmtId="0" fontId="29" fillId="0" borderId="0" applyNumberFormat="0" applyFill="0" applyBorder="0" applyAlignment="0" applyProtection="0"/>
    <xf numFmtId="49" fontId="31" fillId="0" borderId="2">
      <alignment horizontal="left" vertical="center"/>
    </xf>
    <xf numFmtId="49" fontId="27" fillId="0" borderId="1">
      <alignment horizontal="center" wrapText="1"/>
    </xf>
    <xf numFmtId="0" fontId="32" fillId="0" borderId="0"/>
    <xf numFmtId="49" fontId="23" fillId="0" borderId="0">
      <alignment horizontal="left"/>
    </xf>
    <xf numFmtId="171" fontId="23" fillId="0" borderId="0">
      <alignment horizontal="right"/>
      <protection locked="0"/>
    </xf>
    <xf numFmtId="49" fontId="25" fillId="0" borderId="4">
      <alignment horizontal="left"/>
    </xf>
    <xf numFmtId="49" fontId="23" fillId="0" borderId="0">
      <alignment horizontal="left" wrapText="1"/>
    </xf>
    <xf numFmtId="44" fontId="1" fillId="0" borderId="0" applyFont="0" applyFill="0" applyBorder="0" applyAlignment="0" applyProtection="0"/>
    <xf numFmtId="0" fontId="1" fillId="0" borderId="0"/>
    <xf numFmtId="169" fontId="45" fillId="6" borderId="1">
      <alignment horizontal="right"/>
    </xf>
    <xf numFmtId="49" fontId="23" fillId="0" borderId="0">
      <alignment horizontal="left" vertical="top"/>
    </xf>
    <xf numFmtId="0" fontId="1" fillId="0" borderId="0"/>
    <xf numFmtId="49" fontId="18" fillId="0" borderId="0"/>
    <xf numFmtId="169" fontId="18" fillId="15" borderId="0">
      <alignment horizontal="right"/>
    </xf>
    <xf numFmtId="49" fontId="45" fillId="0" borderId="0"/>
    <xf numFmtId="0" fontId="16" fillId="0" borderId="0"/>
  </cellStyleXfs>
  <cellXfs count="229">
    <xf numFmtId="0" fontId="0" fillId="0" borderId="0" xfId="0"/>
    <xf numFmtId="0" fontId="2" fillId="0" borderId="0" xfId="0" applyFont="1" applyAlignment="1">
      <alignment horizontal="right"/>
    </xf>
    <xf numFmtId="0" fontId="3" fillId="2" borderId="0" xfId="0" applyFont="1" applyFill="1" applyAlignment="1">
      <alignment horizontal="center"/>
    </xf>
    <xf numFmtId="0" fontId="0" fillId="0" borderId="0" xfId="0" applyFill="1"/>
    <xf numFmtId="0" fontId="3" fillId="2" borderId="0" xfId="0" applyFont="1" applyFill="1" applyAlignment="1">
      <alignment horizontal="left"/>
    </xf>
    <xf numFmtId="0" fontId="4" fillId="3" borderId="0" xfId="0" applyFont="1" applyFill="1" applyAlignment="1"/>
    <xf numFmtId="0" fontId="5" fillId="0" borderId="0" xfId="0" applyFont="1" applyFill="1"/>
    <xf numFmtId="0" fontId="6" fillId="4" borderId="0" xfId="0" applyFont="1" applyFill="1" applyAlignment="1">
      <alignment horizontal="center" vertical="center" wrapText="1"/>
    </xf>
    <xf numFmtId="0" fontId="2" fillId="0" borderId="0" xfId="0" applyFont="1"/>
    <xf numFmtId="0" fontId="6" fillId="5" borderId="0" xfId="0" applyFont="1" applyFill="1" applyAlignment="1">
      <alignment horizontal="center" vertical="center" wrapText="1"/>
    </xf>
    <xf numFmtId="0" fontId="2" fillId="2" borderId="0" xfId="0" applyFont="1" applyFill="1"/>
    <xf numFmtId="0" fontId="8" fillId="2" borderId="0" xfId="0" applyFont="1" applyFill="1"/>
    <xf numFmtId="0" fontId="3" fillId="2" borderId="0" xfId="0" applyFont="1" applyFill="1"/>
    <xf numFmtId="0" fontId="5" fillId="3" borderId="0" xfId="0" applyFont="1" applyFill="1" applyAlignment="1">
      <alignment vertical="top" wrapText="1"/>
    </xf>
    <xf numFmtId="165" fontId="6" fillId="0" borderId="0" xfId="0" applyNumberFormat="1" applyFont="1" applyFill="1" applyAlignment="1">
      <alignment horizontal="right" wrapText="1"/>
    </xf>
    <xf numFmtId="0" fontId="14" fillId="5" borderId="0" xfId="0" applyFont="1" applyFill="1" applyAlignment="1">
      <alignment horizontal="center" vertical="top" wrapText="1"/>
    </xf>
    <xf numFmtId="0" fontId="15" fillId="4" borderId="0" xfId="0" applyFont="1" applyFill="1" applyAlignment="1">
      <alignment horizontal="center" vertical="center" wrapText="1"/>
    </xf>
    <xf numFmtId="0" fontId="15" fillId="5" borderId="0" xfId="0" applyFont="1" applyFill="1" applyAlignment="1">
      <alignment horizontal="center" vertical="center" wrapText="1"/>
    </xf>
    <xf numFmtId="164" fontId="6" fillId="0" borderId="0" xfId="0" applyNumberFormat="1" applyFont="1" applyFill="1" applyAlignment="1">
      <alignment horizontal="right" wrapText="1"/>
    </xf>
    <xf numFmtId="0" fontId="30" fillId="3" borderId="0" xfId="0" applyFont="1" applyFill="1" applyAlignment="1"/>
    <xf numFmtId="0" fontId="6" fillId="0" borderId="0" xfId="0" applyFont="1" applyFill="1" applyAlignment="1">
      <alignment horizontal="left" wrapText="1"/>
    </xf>
    <xf numFmtId="164" fontId="10" fillId="0" borderId="0" xfId="0" applyNumberFormat="1" applyFont="1" applyFill="1" applyAlignment="1">
      <alignment horizontal="right" wrapText="1"/>
    </xf>
    <xf numFmtId="0" fontId="0" fillId="0" borderId="0" xfId="0" applyFill="1" applyAlignment="1">
      <alignment horizontal="left" wrapText="1"/>
    </xf>
    <xf numFmtId="166" fontId="6" fillId="0" borderId="0" xfId="0" applyNumberFormat="1" applyFont="1" applyFill="1" applyAlignment="1">
      <alignment horizontal="right" wrapText="1"/>
    </xf>
    <xf numFmtId="0" fontId="0" fillId="0" borderId="0" xfId="0" applyFill="1" applyAlignment="1">
      <alignment horizontal="right" wrapText="1"/>
    </xf>
    <xf numFmtId="164" fontId="9" fillId="0" borderId="0" xfId="0" applyNumberFormat="1" applyFont="1" applyFill="1" applyAlignment="1">
      <alignment horizontal="right" wrapText="1"/>
    </xf>
    <xf numFmtId="164" fontId="10" fillId="0" borderId="3" xfId="0" applyNumberFormat="1" applyFont="1" applyFill="1" applyBorder="1" applyAlignment="1">
      <alignment horizontal="right" wrapText="1"/>
    </xf>
    <xf numFmtId="164" fontId="6" fillId="0" borderId="0" xfId="0" applyNumberFormat="1" applyFont="1" applyFill="1" applyBorder="1" applyAlignment="1">
      <alignment horizontal="right" wrapText="1"/>
    </xf>
    <xf numFmtId="164" fontId="10" fillId="0" borderId="0" xfId="0" applyNumberFormat="1" applyFont="1" applyFill="1" applyBorder="1" applyAlignment="1">
      <alignment horizontal="right" wrapText="1"/>
    </xf>
    <xf numFmtId="0" fontId="6" fillId="0" borderId="0" xfId="0" applyFont="1" applyFill="1" applyAlignment="1">
      <alignment horizontal="left" wrapText="1" indent="1"/>
    </xf>
    <xf numFmtId="0" fontId="10" fillId="0" borderId="0" xfId="0" applyFont="1" applyFill="1" applyAlignment="1">
      <alignment horizontal="left" wrapText="1"/>
    </xf>
    <xf numFmtId="0" fontId="10" fillId="0" borderId="0" xfId="0" applyFont="1" applyFill="1" applyAlignment="1">
      <alignment horizontal="left" vertical="center" wrapText="1"/>
    </xf>
    <xf numFmtId="0" fontId="11" fillId="0" borderId="0" xfId="0" applyFont="1" applyFill="1" applyAlignment="1">
      <alignment horizontal="left" wrapText="1"/>
    </xf>
    <xf numFmtId="0" fontId="6" fillId="0" borderId="0" xfId="0" applyFont="1" applyFill="1" applyAlignment="1">
      <alignment horizontal="left" wrapText="1" indent="4"/>
    </xf>
    <xf numFmtId="0" fontId="10" fillId="0" borderId="0" xfId="0" applyFont="1" applyFill="1" applyBorder="1" applyAlignment="1">
      <alignment horizontal="left" wrapText="1"/>
    </xf>
    <xf numFmtId="0" fontId="6" fillId="0" borderId="2" xfId="0" applyFont="1" applyFill="1" applyBorder="1" applyAlignment="1">
      <alignment horizontal="left" wrapText="1"/>
    </xf>
    <xf numFmtId="0" fontId="10" fillId="0" borderId="3" xfId="0" applyFont="1" applyFill="1" applyBorder="1" applyAlignment="1">
      <alignment horizontal="left" vertical="center" wrapText="1"/>
    </xf>
    <xf numFmtId="0" fontId="9" fillId="0" borderId="0" xfId="0" applyFont="1" applyFill="1" applyAlignment="1">
      <alignment horizontal="left"/>
    </xf>
    <xf numFmtId="0" fontId="15" fillId="0" borderId="0" xfId="0" applyFont="1" applyFill="1" applyAlignment="1">
      <alignment horizontal="left" wrapText="1"/>
    </xf>
    <xf numFmtId="172" fontId="0" fillId="0" borderId="0" xfId="48" applyNumberFormat="1" applyFont="1"/>
    <xf numFmtId="0" fontId="0" fillId="7" borderId="0" xfId="0" applyFill="1"/>
    <xf numFmtId="0" fontId="33" fillId="0" borderId="0" xfId="0" applyFont="1"/>
    <xf numFmtId="0" fontId="0" fillId="0" borderId="0" xfId="0" applyAlignment="1">
      <alignment wrapText="1"/>
    </xf>
    <xf numFmtId="0" fontId="0" fillId="7" borderId="0" xfId="0" applyFill="1" applyAlignment="1">
      <alignment wrapText="1"/>
    </xf>
    <xf numFmtId="164" fontId="0" fillId="0" borderId="0" xfId="0" applyNumberFormat="1"/>
    <xf numFmtId="164" fontId="0" fillId="0" borderId="0" xfId="0" applyNumberFormat="1" applyFill="1"/>
    <xf numFmtId="0" fontId="6" fillId="0" borderId="0" xfId="0" applyFont="1" applyFill="1" applyBorder="1" applyAlignment="1">
      <alignment horizontal="left" wrapText="1"/>
    </xf>
    <xf numFmtId="0" fontId="0" fillId="8" borderId="0" xfId="0" applyFill="1"/>
    <xf numFmtId="0" fontId="0" fillId="9" borderId="0" xfId="0" applyFill="1"/>
    <xf numFmtId="0" fontId="34" fillId="3" borderId="0" xfId="0" applyFont="1" applyFill="1" applyAlignment="1">
      <alignment horizontal="left"/>
    </xf>
    <xf numFmtId="0" fontId="35" fillId="9" borderId="0" xfId="0" applyFont="1" applyFill="1"/>
    <xf numFmtId="0" fontId="14" fillId="4" borderId="0" xfId="0" applyFont="1" applyFill="1" applyAlignment="1">
      <alignment horizontal="center" wrapText="1"/>
    </xf>
    <xf numFmtId="0" fontId="9" fillId="0" borderId="0" xfId="0" applyFont="1" applyFill="1" applyAlignment="1">
      <alignment horizontal="left" vertical="top" wrapText="1"/>
    </xf>
    <xf numFmtId="0" fontId="36" fillId="0" borderId="0" xfId="0" applyFont="1"/>
    <xf numFmtId="0" fontId="36" fillId="0" borderId="0" xfId="0" applyFont="1" applyAlignment="1">
      <alignment horizontal="right"/>
    </xf>
    <xf numFmtId="0" fontId="0" fillId="0" borderId="0" xfId="0" applyBorder="1"/>
    <xf numFmtId="0" fontId="37" fillId="0" borderId="5" xfId="0" applyFont="1" applyFill="1" applyBorder="1" applyAlignment="1">
      <alignment horizontal="left" vertical="top"/>
    </xf>
    <xf numFmtId="0" fontId="0" fillId="0" borderId="1" xfId="0" applyBorder="1"/>
    <xf numFmtId="0" fontId="0" fillId="0" borderId="6" xfId="0" applyBorder="1"/>
    <xf numFmtId="0" fontId="6" fillId="3" borderId="7" xfId="0" applyFont="1" applyFill="1" applyBorder="1" applyAlignment="1">
      <alignment horizontal="left" wrapText="1"/>
    </xf>
    <xf numFmtId="0" fontId="0" fillId="0" borderId="8" xfId="0" applyBorder="1"/>
    <xf numFmtId="0" fontId="10" fillId="3" borderId="7" xfId="0" applyFont="1" applyFill="1" applyBorder="1" applyAlignment="1">
      <alignment horizontal="left"/>
    </xf>
    <xf numFmtId="0" fontId="10" fillId="3" borderId="7" xfId="0" applyFont="1" applyFill="1" applyBorder="1" applyAlignment="1">
      <alignment horizontal="left" wrapText="1"/>
    </xf>
    <xf numFmtId="0" fontId="0" fillId="0" borderId="7" xfId="0" applyBorder="1"/>
    <xf numFmtId="0" fontId="6" fillId="0" borderId="7" xfId="0" applyFont="1" applyFill="1" applyBorder="1" applyAlignment="1">
      <alignment horizontal="left"/>
    </xf>
    <xf numFmtId="0" fontId="10" fillId="3" borderId="9" xfId="0" applyFont="1" applyFill="1" applyBorder="1" applyAlignment="1">
      <alignment horizontal="left" vertical="center"/>
    </xf>
    <xf numFmtId="0" fontId="0" fillId="0" borderId="2" xfId="0" applyBorder="1"/>
    <xf numFmtId="0" fontId="0" fillId="0" borderId="10" xfId="0" applyBorder="1"/>
    <xf numFmtId="0" fontId="0" fillId="2" borderId="0" xfId="0" applyFill="1"/>
    <xf numFmtId="0" fontId="38" fillId="0" borderId="0" xfId="0" applyFont="1"/>
    <xf numFmtId="0" fontId="9" fillId="0" borderId="2" xfId="0" applyFont="1" applyFill="1" applyBorder="1" applyAlignment="1">
      <alignment horizontal="left" vertical="top" wrapText="1"/>
    </xf>
    <xf numFmtId="172" fontId="0" fillId="0" borderId="11" xfId="48" applyNumberFormat="1" applyFont="1" applyBorder="1"/>
    <xf numFmtId="0" fontId="0" fillId="0" borderId="5" xfId="0" applyBorder="1"/>
    <xf numFmtId="0" fontId="9" fillId="0" borderId="0" xfId="0" applyFont="1" applyFill="1" applyBorder="1" applyAlignment="1">
      <alignment horizontal="left"/>
    </xf>
    <xf numFmtId="0" fontId="6" fillId="0" borderId="0" xfId="0" applyFont="1" applyFill="1" applyBorder="1" applyAlignment="1">
      <alignment horizontal="left"/>
    </xf>
    <xf numFmtId="0" fontId="0" fillId="0" borderId="9" xfId="0" applyBorder="1"/>
    <xf numFmtId="0" fontId="6" fillId="0" borderId="2" xfId="0" applyFont="1" applyFill="1" applyBorder="1" applyAlignment="1">
      <alignment horizontal="left"/>
    </xf>
    <xf numFmtId="0" fontId="0" fillId="10" borderId="0" xfId="0" applyFill="1"/>
    <xf numFmtId="0" fontId="41" fillId="0" borderId="0" xfId="0" applyFont="1"/>
    <xf numFmtId="0" fontId="38" fillId="0" borderId="0" xfId="0" applyFont="1" applyAlignment="1">
      <alignment horizontal="center"/>
    </xf>
    <xf numFmtId="0" fontId="38" fillId="2" borderId="0" xfId="0" applyFont="1" applyFill="1" applyAlignment="1">
      <alignment horizontal="center"/>
    </xf>
    <xf numFmtId="0" fontId="38" fillId="0" borderId="0" xfId="0" applyFont="1" applyFill="1" applyAlignment="1">
      <alignment horizontal="center"/>
    </xf>
    <xf numFmtId="0" fontId="38" fillId="10" borderId="0" xfId="0" applyFont="1" applyFill="1" applyAlignment="1">
      <alignment horizontal="center"/>
    </xf>
    <xf numFmtId="0" fontId="38" fillId="8" borderId="0" xfId="0" applyFont="1" applyFill="1" applyAlignment="1">
      <alignment horizontal="center"/>
    </xf>
    <xf numFmtId="0" fontId="38" fillId="0" borderId="2" xfId="0" applyFont="1" applyBorder="1" applyAlignment="1">
      <alignment horizontal="center"/>
    </xf>
    <xf numFmtId="0" fontId="9" fillId="0" borderId="0" xfId="0" applyFont="1" applyFill="1" applyAlignment="1">
      <alignment horizontal="left" wrapText="1"/>
    </xf>
    <xf numFmtId="0" fontId="0" fillId="11" borderId="0" xfId="0" applyFill="1"/>
    <xf numFmtId="0" fontId="38" fillId="11" borderId="0" xfId="0" applyFont="1" applyFill="1" applyAlignment="1">
      <alignment horizontal="center"/>
    </xf>
    <xf numFmtId="0" fontId="9" fillId="0" borderId="1" xfId="0" applyFont="1" applyFill="1" applyBorder="1" applyAlignment="1">
      <alignment horizontal="left"/>
    </xf>
    <xf numFmtId="0" fontId="42" fillId="0" borderId="0" xfId="0" applyFont="1"/>
    <xf numFmtId="0" fontId="33" fillId="0" borderId="0" xfId="0" applyFont="1" applyFill="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7" fillId="4" borderId="0" xfId="0" applyFont="1" applyFill="1" applyAlignment="1">
      <alignment horizontal="center" vertical="center" wrapText="1"/>
    </xf>
    <xf numFmtId="0" fontId="38" fillId="12" borderId="0" xfId="0" applyFont="1" applyFill="1" applyAlignment="1">
      <alignment horizontal="center"/>
    </xf>
    <xf numFmtId="0" fontId="0" fillId="12" borderId="0" xfId="0" applyFill="1"/>
    <xf numFmtId="0" fontId="11" fillId="0" borderId="0" xfId="0" applyFont="1" applyFill="1" applyAlignment="1">
      <alignment horizontal="left"/>
    </xf>
    <xf numFmtId="0" fontId="11" fillId="0" borderId="0" xfId="0" applyFont="1" applyFill="1" applyBorder="1" applyAlignment="1">
      <alignment horizontal="left"/>
    </xf>
    <xf numFmtId="0" fontId="7" fillId="4" borderId="0" xfId="0" applyFont="1" applyFill="1" applyAlignment="1">
      <alignment horizontal="left" vertical="top"/>
    </xf>
    <xf numFmtId="0" fontId="37" fillId="0" borderId="0" xfId="0" applyFont="1" applyFill="1" applyAlignment="1">
      <alignment horizontal="left" wrapText="1"/>
    </xf>
    <xf numFmtId="0" fontId="9" fillId="0" borderId="0" xfId="0" applyFont="1" applyFill="1" applyAlignment="1">
      <alignment horizontal="left" wrapText="1"/>
    </xf>
    <xf numFmtId="165" fontId="6" fillId="0" borderId="0" xfId="0" applyNumberFormat="1" applyFont="1" applyFill="1" applyBorder="1" applyAlignment="1">
      <alignment horizontal="right" wrapText="1"/>
    </xf>
    <xf numFmtId="0" fontId="9" fillId="0" borderId="13" xfId="0" applyFont="1" applyFill="1" applyBorder="1" applyAlignment="1">
      <alignment horizontal="left" wrapText="1"/>
    </xf>
    <xf numFmtId="0" fontId="6" fillId="0" borderId="18" xfId="0" applyFont="1" applyFill="1" applyBorder="1" applyAlignment="1">
      <alignment horizontal="left" wrapText="1"/>
    </xf>
    <xf numFmtId="164" fontId="10" fillId="0" borderId="21" xfId="0" applyNumberFormat="1" applyFont="1" applyFill="1" applyBorder="1" applyAlignment="1">
      <alignment horizontal="right" wrapText="1"/>
    </xf>
    <xf numFmtId="164" fontId="10" fillId="0" borderId="22" xfId="0" applyNumberFormat="1" applyFont="1" applyFill="1" applyBorder="1" applyAlignment="1">
      <alignment horizontal="right" wrapText="1"/>
    </xf>
    <xf numFmtId="0" fontId="10" fillId="0" borderId="20" xfId="0" applyFont="1" applyFill="1" applyBorder="1" applyAlignment="1">
      <alignment horizontal="left" vertical="center" wrapText="1"/>
    </xf>
    <xf numFmtId="0" fontId="0" fillId="0" borderId="13" xfId="0" applyFill="1" applyBorder="1" applyAlignment="1">
      <alignment horizontal="right" wrapText="1"/>
    </xf>
    <xf numFmtId="164" fontId="6" fillId="0" borderId="18" xfId="0" applyNumberFormat="1" applyFont="1" applyFill="1" applyBorder="1" applyAlignment="1">
      <alignment horizontal="right" wrapText="1"/>
    </xf>
    <xf numFmtId="165" fontId="6" fillId="0" borderId="18" xfId="0" applyNumberFormat="1" applyFont="1" applyFill="1" applyBorder="1" applyAlignment="1">
      <alignment horizontal="right" wrapText="1"/>
    </xf>
    <xf numFmtId="0" fontId="10" fillId="0" borderId="23" xfId="0" applyFont="1" applyFill="1" applyBorder="1" applyAlignment="1">
      <alignment horizontal="left" vertical="center" wrapText="1"/>
    </xf>
    <xf numFmtId="0" fontId="10" fillId="0" borderId="21" xfId="0" applyFont="1" applyFill="1" applyBorder="1" applyAlignment="1">
      <alignment horizontal="left" wrapText="1"/>
    </xf>
    <xf numFmtId="0" fontId="6" fillId="0" borderId="0" xfId="0" applyFont="1" applyFill="1" applyAlignment="1">
      <alignment horizontal="left" vertical="center" wrapText="1"/>
    </xf>
    <xf numFmtId="0" fontId="0" fillId="0" borderId="0" xfId="0" applyFill="1" applyAlignment="1">
      <alignment horizontal="right" vertical="center" wrapText="1"/>
    </xf>
    <xf numFmtId="164" fontId="6" fillId="0" borderId="0" xfId="0" applyNumberFormat="1" applyFont="1" applyFill="1" applyAlignment="1">
      <alignment horizontal="right" vertical="center" wrapText="1"/>
    </xf>
    <xf numFmtId="0" fontId="9" fillId="0" borderId="0" xfId="0" applyFont="1" applyFill="1" applyAlignment="1">
      <alignment horizontal="left" vertical="center" wrapText="1"/>
    </xf>
    <xf numFmtId="164" fontId="10" fillId="0" borderId="0" xfId="0" applyNumberFormat="1" applyFont="1" applyFill="1" applyAlignment="1">
      <alignment horizontal="right" vertical="center" wrapText="1"/>
    </xf>
    <xf numFmtId="0" fontId="0" fillId="0" borderId="0" xfId="0" applyFill="1" applyAlignment="1">
      <alignment horizontal="left" vertical="center" wrapText="1"/>
    </xf>
    <xf numFmtId="165" fontId="6" fillId="0" borderId="0" xfId="0" applyNumberFormat="1" applyFont="1" applyFill="1" applyAlignment="1">
      <alignment horizontal="right" vertical="center" wrapText="1"/>
    </xf>
    <xf numFmtId="164" fontId="10" fillId="0" borderId="22" xfId="0" applyNumberFormat="1" applyFont="1" applyFill="1" applyBorder="1" applyAlignment="1">
      <alignment horizontal="right" vertical="center" wrapText="1"/>
    </xf>
    <xf numFmtId="164" fontId="10" fillId="0" borderId="20" xfId="0" applyNumberFormat="1" applyFont="1" applyFill="1" applyBorder="1" applyAlignment="1">
      <alignment horizontal="right" vertical="center" wrapText="1"/>
    </xf>
    <xf numFmtId="164" fontId="10" fillId="0" borderId="23" xfId="0" applyNumberFormat="1" applyFont="1" applyFill="1" applyBorder="1" applyAlignment="1">
      <alignment horizontal="right" vertical="center" wrapText="1"/>
    </xf>
    <xf numFmtId="0" fontId="9" fillId="0" borderId="0" xfId="0" applyFont="1" applyFill="1" applyAlignment="1">
      <alignment horizontal="left" wrapText="1"/>
    </xf>
    <xf numFmtId="0" fontId="7" fillId="4" borderId="0" xfId="0" applyFont="1" applyFill="1" applyAlignment="1">
      <alignment horizontal="right" wrapText="1"/>
    </xf>
    <xf numFmtId="0" fontId="7" fillId="5" borderId="0" xfId="0" applyFont="1" applyFill="1" applyAlignment="1">
      <alignment horizontal="right" wrapText="1"/>
    </xf>
    <xf numFmtId="167" fontId="7" fillId="4" borderId="0" xfId="0" applyNumberFormat="1" applyFont="1" applyFill="1" applyAlignment="1">
      <alignment horizontal="right" vertical="center" wrapText="1"/>
    </xf>
    <xf numFmtId="0" fontId="7" fillId="4" borderId="0" xfId="0" applyFont="1" applyFill="1" applyAlignment="1">
      <alignment horizontal="right" vertical="center" wrapText="1"/>
    </xf>
    <xf numFmtId="0" fontId="7" fillId="5" borderId="0" xfId="0" applyFont="1" applyFill="1" applyAlignment="1">
      <alignment horizontal="right" vertical="center" wrapText="1"/>
    </xf>
    <xf numFmtId="0" fontId="42" fillId="0" borderId="0" xfId="0" applyFont="1" applyFill="1"/>
    <xf numFmtId="0" fontId="9" fillId="0" borderId="0" xfId="0" applyFont="1" applyFill="1" applyAlignment="1">
      <alignment horizontal="left" wrapText="1"/>
    </xf>
    <xf numFmtId="0" fontId="43" fillId="0" borderId="0" xfId="0" applyFont="1" applyFill="1" applyBorder="1" applyAlignment="1">
      <alignment horizontal="left" wrapText="1"/>
    </xf>
    <xf numFmtId="0" fontId="43" fillId="0" borderId="0" xfId="0" applyFont="1" applyFill="1" applyBorder="1" applyAlignment="1">
      <alignment horizontal="left" vertical="center" wrapText="1"/>
    </xf>
    <xf numFmtId="171" fontId="6" fillId="0" borderId="0" xfId="0" applyNumberFormat="1" applyFont="1" applyFill="1" applyBorder="1" applyAlignment="1">
      <alignment horizontal="right" wrapText="1"/>
    </xf>
    <xf numFmtId="171" fontId="43" fillId="0" borderId="0" xfId="0" applyNumberFormat="1" applyFont="1" applyFill="1" applyBorder="1" applyAlignment="1">
      <alignment horizontal="right" wrapText="1"/>
    </xf>
    <xf numFmtId="171" fontId="43" fillId="0" borderId="4" xfId="0" applyNumberFormat="1" applyFont="1" applyFill="1" applyBorder="1" applyAlignment="1">
      <alignment horizontal="right" wrapText="1"/>
    </xf>
    <xf numFmtId="173" fontId="43" fillId="0" borderId="0" xfId="0" applyNumberFormat="1" applyFont="1" applyFill="1" applyBorder="1" applyAlignment="1">
      <alignment horizontal="left" wrapText="1"/>
    </xf>
    <xf numFmtId="173" fontId="9" fillId="0" borderId="0" xfId="0" applyNumberFormat="1" applyFont="1" applyFill="1" applyBorder="1" applyAlignment="1">
      <alignment horizontal="left" vertical="center" wrapText="1"/>
    </xf>
    <xf numFmtId="173" fontId="0" fillId="0" borderId="0" xfId="0" applyNumberFormat="1" applyFill="1" applyBorder="1" applyAlignment="1">
      <alignment horizontal="left" vertical="center" wrapText="1"/>
    </xf>
    <xf numFmtId="173" fontId="43" fillId="0" borderId="0" xfId="0" applyNumberFormat="1" applyFont="1" applyFill="1" applyBorder="1" applyAlignment="1">
      <alignment horizontal="right" vertical="center" wrapText="1"/>
    </xf>
    <xf numFmtId="173" fontId="43" fillId="0" borderId="0" xfId="0" applyNumberFormat="1" applyFont="1" applyFill="1" applyBorder="1" applyAlignment="1">
      <alignment horizontal="left" vertical="center" wrapText="1"/>
    </xf>
    <xf numFmtId="171" fontId="6" fillId="0" borderId="2" xfId="0" applyNumberFormat="1" applyFont="1" applyFill="1" applyBorder="1" applyAlignment="1">
      <alignment horizontal="right" wrapText="1"/>
    </xf>
    <xf numFmtId="173" fontId="6" fillId="0" borderId="0" xfId="0" applyNumberFormat="1" applyFont="1" applyFill="1" applyBorder="1" applyAlignment="1">
      <alignment horizontal="left" wrapText="1"/>
    </xf>
    <xf numFmtId="173" fontId="6" fillId="0" borderId="0" xfId="0" applyNumberFormat="1" applyFont="1" applyFill="1" applyBorder="1" applyAlignment="1">
      <alignment wrapText="1"/>
    </xf>
    <xf numFmtId="173" fontId="6" fillId="0" borderId="0" xfId="0" applyNumberFormat="1" applyFont="1" applyFill="1" applyBorder="1" applyAlignment="1">
      <alignment horizontal="left" wrapText="1" indent="1"/>
    </xf>
    <xf numFmtId="0" fontId="9" fillId="0" borderId="0" xfId="0" applyFont="1" applyFill="1" applyBorder="1" applyAlignment="1">
      <alignment horizontal="left" wrapText="1"/>
    </xf>
    <xf numFmtId="173" fontId="6" fillId="0" borderId="0" xfId="0" applyNumberFormat="1" applyFont="1" applyFill="1" applyBorder="1" applyAlignment="1">
      <alignment horizontal="right" wrapText="1"/>
    </xf>
    <xf numFmtId="173" fontId="6" fillId="0" borderId="0" xfId="0" applyNumberFormat="1" applyFont="1" applyFill="1" applyBorder="1" applyAlignment="1">
      <alignment horizontal="left"/>
    </xf>
    <xf numFmtId="173" fontId="43" fillId="0" borderId="0" xfId="0" applyNumberFormat="1" applyFont="1" applyFill="1" applyBorder="1" applyAlignment="1">
      <alignment horizontal="right" wrapText="1"/>
    </xf>
    <xf numFmtId="173" fontId="6" fillId="3" borderId="0" xfId="0" applyNumberFormat="1" applyFont="1" applyFill="1" applyBorder="1" applyAlignment="1">
      <alignment horizontal="left" wrapText="1"/>
    </xf>
    <xf numFmtId="0" fontId="4" fillId="3" borderId="0" xfId="0" applyFont="1" applyFill="1" applyBorder="1" applyAlignment="1">
      <alignment vertical="center"/>
    </xf>
    <xf numFmtId="0" fontId="0" fillId="0" borderId="0" xfId="0" applyBorder="1" applyAlignment="1">
      <alignment horizontal="center"/>
    </xf>
    <xf numFmtId="0" fontId="6" fillId="13" borderId="0" xfId="0" applyFont="1" applyFill="1" applyBorder="1" applyAlignment="1">
      <alignment horizontal="center" vertical="center" wrapText="1"/>
    </xf>
    <xf numFmtId="0" fontId="6" fillId="14" borderId="0" xfId="0" applyFont="1" applyFill="1" applyBorder="1" applyAlignment="1">
      <alignment horizontal="center" vertical="center" wrapText="1"/>
    </xf>
    <xf numFmtId="0" fontId="7" fillId="14" borderId="0" xfId="0" applyFont="1" applyFill="1" applyBorder="1" applyAlignment="1">
      <alignment horizontal="center" wrapText="1"/>
    </xf>
    <xf numFmtId="173" fontId="9" fillId="0" borderId="0" xfId="0" applyNumberFormat="1" applyFont="1" applyFill="1" applyBorder="1" applyAlignment="1">
      <alignment horizontal="right" wrapText="1"/>
    </xf>
    <xf numFmtId="173" fontId="0" fillId="0" borderId="0" xfId="0" applyNumberFormat="1" applyFill="1" applyBorder="1" applyAlignment="1">
      <alignment horizontal="left" wrapText="1"/>
    </xf>
    <xf numFmtId="173" fontId="43" fillId="3" borderId="0" xfId="0" applyNumberFormat="1" applyFont="1" applyFill="1" applyBorder="1" applyAlignment="1">
      <alignment horizontal="left" wrapText="1"/>
    </xf>
    <xf numFmtId="173" fontId="6" fillId="0" borderId="0" xfId="0" applyNumberFormat="1" applyFont="1" applyFill="1" applyBorder="1" applyAlignment="1">
      <alignment horizontal="left" wrapText="1" indent="4"/>
    </xf>
    <xf numFmtId="173" fontId="6" fillId="0" borderId="0" xfId="0" applyNumberFormat="1" applyFont="1" applyFill="1" applyBorder="1" applyAlignment="1">
      <alignment horizontal="left" indent="4"/>
    </xf>
    <xf numFmtId="173" fontId="0" fillId="0" borderId="0" xfId="0" applyNumberFormat="1" applyBorder="1"/>
    <xf numFmtId="173" fontId="4" fillId="3" borderId="0" xfId="0" applyNumberFormat="1" applyFont="1" applyFill="1" applyBorder="1" applyAlignment="1"/>
    <xf numFmtId="173" fontId="5" fillId="3" borderId="0" xfId="0" applyNumberFormat="1" applyFont="1" applyFill="1" applyBorder="1" applyAlignment="1">
      <alignment vertical="top" wrapText="1"/>
    </xf>
    <xf numFmtId="0" fontId="5" fillId="3" borderId="0" xfId="0" applyFont="1" applyFill="1" applyBorder="1" applyAlignment="1">
      <alignment vertical="top" wrapText="1"/>
    </xf>
    <xf numFmtId="173" fontId="6" fillId="13" borderId="0" xfId="0" applyNumberFormat="1" applyFont="1" applyFill="1" applyBorder="1" applyAlignment="1">
      <alignment horizontal="center" vertical="center" wrapText="1"/>
    </xf>
    <xf numFmtId="167" fontId="7" fillId="13" borderId="0" xfId="0" applyNumberFormat="1" applyFont="1" applyFill="1" applyBorder="1" applyAlignment="1">
      <alignment horizontal="center" vertical="center" wrapText="1"/>
    </xf>
    <xf numFmtId="173" fontId="6" fillId="14" borderId="0" xfId="0" applyNumberFormat="1" applyFont="1" applyFill="1" applyBorder="1" applyAlignment="1">
      <alignment horizontal="center" vertical="center" wrapText="1"/>
    </xf>
    <xf numFmtId="164" fontId="7" fillId="5" borderId="0" xfId="0" applyNumberFormat="1" applyFont="1" applyFill="1" applyBorder="1" applyAlignment="1">
      <alignment horizontal="center" vertical="top" wrapText="1"/>
    </xf>
    <xf numFmtId="173" fontId="6" fillId="0" borderId="0" xfId="0" applyNumberFormat="1" applyFont="1" applyFill="1" applyBorder="1" applyAlignment="1">
      <alignment horizontal="left" vertical="center" wrapText="1"/>
    </xf>
    <xf numFmtId="164" fontId="0" fillId="0" borderId="0" xfId="0" applyNumberFormat="1" applyBorder="1"/>
    <xf numFmtId="164" fontId="4" fillId="3" borderId="0" xfId="0" applyNumberFormat="1" applyFont="1" applyFill="1" applyBorder="1" applyAlignment="1"/>
    <xf numFmtId="164" fontId="5" fillId="3" borderId="0" xfId="0" applyNumberFormat="1" applyFont="1" applyFill="1" applyBorder="1" applyAlignment="1">
      <alignment vertical="top" wrapText="1"/>
    </xf>
    <xf numFmtId="164" fontId="7" fillId="14" borderId="0" xfId="0" applyNumberFormat="1" applyFont="1" applyFill="1" applyBorder="1" applyAlignment="1">
      <alignment horizontal="center" wrapText="1"/>
    </xf>
    <xf numFmtId="164" fontId="6" fillId="0" borderId="0" xfId="0" applyNumberFormat="1" applyFont="1" applyFill="1" applyBorder="1" applyAlignment="1">
      <alignment horizontal="left" wrapText="1"/>
    </xf>
    <xf numFmtId="171" fontId="0" fillId="0" borderId="0" xfId="0" applyNumberFormat="1" applyFill="1" applyBorder="1" applyAlignment="1">
      <alignment horizontal="right" wrapText="1"/>
    </xf>
    <xf numFmtId="173" fontId="9" fillId="0" borderId="1" xfId="0" applyNumberFormat="1" applyFont="1" applyFill="1" applyBorder="1" applyAlignment="1">
      <alignment horizontal="left" wrapText="1"/>
    </xf>
    <xf numFmtId="173" fontId="6" fillId="0" borderId="1" xfId="0" applyNumberFormat="1" applyFont="1" applyFill="1" applyBorder="1" applyAlignment="1">
      <alignment horizontal="right" wrapText="1"/>
    </xf>
    <xf numFmtId="173" fontId="43" fillId="0" borderId="4" xfId="0" applyNumberFormat="1" applyFont="1" applyFill="1" applyBorder="1" applyAlignment="1">
      <alignment horizontal="right" wrapText="1"/>
    </xf>
    <xf numFmtId="173" fontId="6" fillId="3" borderId="2" xfId="0" applyNumberFormat="1" applyFont="1" applyFill="1" applyBorder="1" applyAlignment="1">
      <alignment horizontal="left"/>
    </xf>
    <xf numFmtId="173" fontId="43" fillId="0" borderId="4" xfId="0" applyNumberFormat="1" applyFont="1" applyFill="1" applyBorder="1" applyAlignment="1">
      <alignment horizontal="right" vertical="center" wrapText="1"/>
    </xf>
    <xf numFmtId="173" fontId="43" fillId="0" borderId="4" xfId="0" applyNumberFormat="1" applyFont="1" applyFill="1" applyBorder="1" applyAlignment="1">
      <alignment horizontal="left" vertical="center" wrapText="1"/>
    </xf>
    <xf numFmtId="173" fontId="9" fillId="0" borderId="1" xfId="0" applyNumberFormat="1" applyFont="1" applyFill="1" applyBorder="1" applyAlignment="1">
      <alignment horizontal="left" vertical="center" wrapText="1"/>
    </xf>
    <xf numFmtId="173" fontId="0" fillId="0" borderId="1" xfId="0" applyNumberFormat="1" applyFill="1" applyBorder="1" applyAlignment="1">
      <alignment horizontal="left" vertical="center" wrapText="1"/>
    </xf>
    <xf numFmtId="173" fontId="43" fillId="0" borderId="2" xfId="0" applyNumberFormat="1" applyFont="1" applyFill="1" applyBorder="1" applyAlignment="1">
      <alignment horizontal="left" vertical="center" wrapText="1"/>
    </xf>
    <xf numFmtId="173" fontId="43" fillId="0" borderId="2" xfId="0" applyNumberFormat="1" applyFont="1" applyFill="1" applyBorder="1" applyAlignment="1">
      <alignment horizontal="right" vertical="center" wrapText="1"/>
    </xf>
    <xf numFmtId="171" fontId="43" fillId="0" borderId="2" xfId="0" applyNumberFormat="1" applyFont="1" applyFill="1" applyBorder="1" applyAlignment="1">
      <alignment horizontal="right" wrapText="1"/>
    </xf>
    <xf numFmtId="0" fontId="43" fillId="0" borderId="4" xfId="0" applyFont="1" applyFill="1" applyBorder="1" applyAlignment="1">
      <alignment horizontal="left" vertical="center" wrapText="1"/>
    </xf>
    <xf numFmtId="164" fontId="7" fillId="13" borderId="0" xfId="0" applyNumberFormat="1" applyFont="1" applyFill="1" applyBorder="1" applyAlignment="1">
      <alignment horizontal="center" vertical="top" wrapText="1"/>
    </xf>
    <xf numFmtId="164" fontId="7" fillId="13" borderId="0" xfId="0" applyNumberFormat="1" applyFont="1" applyFill="1" applyBorder="1" applyAlignment="1">
      <alignment horizontal="center" vertical="center" wrapText="1"/>
    </xf>
    <xf numFmtId="0" fontId="46" fillId="13" borderId="0" xfId="0" applyFont="1" applyFill="1" applyBorder="1" applyAlignment="1">
      <alignment horizontal="center" vertical="center" wrapText="1"/>
    </xf>
    <xf numFmtId="173" fontId="6" fillId="0" borderId="2" xfId="0" applyNumberFormat="1" applyFont="1" applyFill="1" applyBorder="1" applyAlignment="1">
      <alignment horizontal="right" wrapText="1"/>
    </xf>
    <xf numFmtId="164" fontId="7" fillId="13" borderId="0" xfId="0" applyNumberFormat="1" applyFont="1" applyFill="1" applyBorder="1" applyAlignment="1">
      <alignment horizontal="center" vertical="top" wrapText="1"/>
    </xf>
    <xf numFmtId="164" fontId="7" fillId="13" borderId="0" xfId="0" applyNumberFormat="1" applyFont="1" applyFill="1" applyBorder="1" applyAlignment="1">
      <alignment horizontal="center" vertical="center" wrapText="1"/>
    </xf>
    <xf numFmtId="164" fontId="7" fillId="13" borderId="0" xfId="0" applyNumberFormat="1" applyFont="1" applyFill="1" applyBorder="1" applyAlignment="1">
      <alignment horizontal="center" vertical="center" wrapText="1"/>
    </xf>
    <xf numFmtId="173" fontId="9" fillId="0" borderId="0" xfId="0" applyNumberFormat="1" applyFont="1" applyFill="1" applyBorder="1" applyAlignment="1">
      <alignment horizontal="left"/>
    </xf>
    <xf numFmtId="173" fontId="11" fillId="0" borderId="0" xfId="0" applyNumberFormat="1" applyFont="1" applyFill="1" applyBorder="1" applyAlignment="1">
      <alignment horizontal="left" wrapText="1"/>
    </xf>
    <xf numFmtId="164" fontId="7" fillId="13" borderId="0" xfId="0" applyNumberFormat="1" applyFont="1" applyFill="1" applyBorder="1" applyAlignment="1">
      <alignment horizontal="center" vertical="top" wrapText="1"/>
    </xf>
    <xf numFmtId="173" fontId="9" fillId="0" borderId="0" xfId="0" applyNumberFormat="1" applyFont="1" applyFill="1" applyBorder="1" applyAlignment="1">
      <alignment horizontal="left" wrapText="1"/>
    </xf>
    <xf numFmtId="0" fontId="9" fillId="0" borderId="0" xfId="0" applyFont="1" applyFill="1" applyBorder="1" applyAlignment="1">
      <alignment horizontal="left" wrapText="1"/>
    </xf>
    <xf numFmtId="0" fontId="4" fillId="3" borderId="0" xfId="0" applyFont="1" applyFill="1" applyBorder="1" applyAlignment="1"/>
    <xf numFmtId="0" fontId="47" fillId="0" borderId="0" xfId="0" applyFont="1" applyAlignment="1">
      <alignment horizontal="left" vertical="center" indent="2"/>
    </xf>
    <xf numFmtId="173" fontId="9" fillId="0" borderId="0" xfId="0" applyNumberFormat="1" applyFont="1" applyFill="1" applyBorder="1" applyAlignment="1">
      <alignment horizontal="left" wrapText="1"/>
    </xf>
    <xf numFmtId="0" fontId="15" fillId="0" borderId="0" xfId="0" applyFont="1" applyBorder="1"/>
    <xf numFmtId="0" fontId="15" fillId="0" borderId="0" xfId="0" applyFont="1" applyBorder="1" applyAlignment="1">
      <alignment horizontal="center"/>
    </xf>
    <xf numFmtId="173" fontId="15" fillId="0" borderId="0" xfId="0" applyNumberFormat="1" applyFont="1" applyFill="1" applyBorder="1" applyAlignment="1">
      <alignment horizontal="right" wrapText="1"/>
    </xf>
    <xf numFmtId="173" fontId="15" fillId="0" borderId="0" xfId="0" applyNumberFormat="1" applyFont="1" applyFill="1" applyBorder="1" applyAlignment="1">
      <alignment horizontal="left" wrapText="1"/>
    </xf>
    <xf numFmtId="173" fontId="15" fillId="0" borderId="0" xfId="0" applyNumberFormat="1" applyFont="1" applyBorder="1"/>
    <xf numFmtId="173" fontId="43" fillId="0" borderId="1" xfId="0" applyNumberFormat="1" applyFont="1" applyFill="1" applyBorder="1" applyAlignment="1">
      <alignment horizontal="left" vertical="center" wrapText="1"/>
    </xf>
    <xf numFmtId="173" fontId="43" fillId="0" borderId="1" xfId="0" applyNumberFormat="1" applyFont="1" applyFill="1" applyBorder="1" applyAlignment="1">
      <alignment horizontal="right" vertical="center" wrapText="1"/>
    </xf>
    <xf numFmtId="173" fontId="6" fillId="3" borderId="0" xfId="0" applyNumberFormat="1" applyFont="1" applyFill="1" applyBorder="1" applyAlignment="1">
      <alignment horizontal="left"/>
    </xf>
    <xf numFmtId="0" fontId="46" fillId="13" borderId="0" xfId="0" applyFont="1" applyFill="1" applyBorder="1" applyAlignment="1">
      <alignment horizontal="center" vertical="center"/>
    </xf>
    <xf numFmtId="173" fontId="9" fillId="0" borderId="0" xfId="0" applyNumberFormat="1" applyFont="1" applyFill="1" applyBorder="1" applyAlignment="1">
      <alignment horizontal="left" wrapText="1"/>
    </xf>
    <xf numFmtId="164" fontId="7" fillId="13" borderId="0" xfId="0" applyNumberFormat="1" applyFont="1" applyFill="1" applyBorder="1" applyAlignment="1">
      <alignment horizontal="center" vertical="top" wrapText="1"/>
    </xf>
    <xf numFmtId="0" fontId="47" fillId="0" borderId="0" xfId="0" applyFont="1" applyBorder="1" applyAlignment="1">
      <alignment vertical="center" wrapText="1"/>
    </xf>
    <xf numFmtId="0" fontId="7" fillId="4" borderId="0" xfId="0" applyFont="1" applyFill="1" applyAlignment="1">
      <alignment horizontal="center" vertical="center" wrapText="1"/>
    </xf>
    <xf numFmtId="0" fontId="30" fillId="3" borderId="0" xfId="0" applyFont="1" applyFill="1" applyAlignment="1">
      <alignment horizontal="left"/>
    </xf>
    <xf numFmtId="0" fontId="4" fillId="3" borderId="0" xfId="0" applyFont="1" applyFill="1" applyAlignment="1">
      <alignment horizontal="left"/>
    </xf>
    <xf numFmtId="0" fontId="5" fillId="3" borderId="0" xfId="0" applyFont="1" applyFill="1" applyAlignment="1">
      <alignment horizontal="left" vertical="top" wrapText="1"/>
    </xf>
    <xf numFmtId="0" fontId="14" fillId="4" borderId="0" xfId="0" applyFont="1" applyFill="1" applyAlignment="1">
      <alignment horizontal="center" wrapText="1"/>
    </xf>
    <xf numFmtId="0" fontId="9" fillId="0" borderId="0" xfId="0" applyFont="1" applyFill="1" applyAlignment="1">
      <alignment horizontal="left" vertical="top"/>
    </xf>
    <xf numFmtId="0" fontId="0" fillId="0" borderId="12"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0" xfId="0" applyBorder="1" applyAlignment="1">
      <alignment horizontal="center" wrapText="1"/>
    </xf>
    <xf numFmtId="0" fontId="0" fillId="0" borderId="16" xfId="0" applyBorder="1" applyAlignment="1">
      <alignment horizontal="center" wrapText="1"/>
    </xf>
    <xf numFmtId="1" fontId="6" fillId="0" borderId="0" xfId="0" applyNumberFormat="1" applyFont="1" applyFill="1" applyBorder="1" applyAlignment="1">
      <alignment horizontal="right" wrapText="1"/>
    </xf>
  </cellXfs>
  <cellStyles count="57">
    <cellStyle name="ANCLAS,REZONES Y SUS PARTES,DE FUNDICION,DE HIERRO O DE ACERO" xfId="1" xr:uid="{00000000-0005-0000-0000-000000000000}"/>
    <cellStyle name="Comma 2" xfId="2" xr:uid="{00000000-0005-0000-0000-000001000000}"/>
    <cellStyle name="Comma 2 4" xfId="3" xr:uid="{00000000-0005-0000-0000-000002000000}"/>
    <cellStyle name="Comma 3" xfId="4" xr:uid="{00000000-0005-0000-0000-000003000000}"/>
    <cellStyle name="Comma 3 2" xfId="5" xr:uid="{00000000-0005-0000-0000-000004000000}"/>
    <cellStyle name="Comma 4" xfId="6" xr:uid="{00000000-0005-0000-0000-000005000000}"/>
    <cellStyle name="Currency" xfId="48" builtinId="4"/>
    <cellStyle name="Formula" xfId="7" xr:uid="{00000000-0005-0000-0000-000007000000}"/>
    <cellStyle name="Formula 2" xfId="54" xr:uid="{2C9235CD-6AA5-48C0-B9DF-096FE196A693}"/>
    <cellStyle name="Hyperlink 2 2" xfId="8" xr:uid="{00000000-0005-0000-0000-000008000000}"/>
    <cellStyle name="Hyperlink 3" xfId="9" xr:uid="{00000000-0005-0000-0000-000009000000}"/>
    <cellStyle name="Normal" xfId="0" builtinId="0"/>
    <cellStyle name="Normal 10" xfId="49" xr:uid="{EB7BE69B-DB9E-43A3-B6C7-A9293D696FA2}"/>
    <cellStyle name="Normal 118" xfId="10" xr:uid="{00000000-0005-0000-0000-00000B000000}"/>
    <cellStyle name="Normal 12" xfId="11" xr:uid="{00000000-0005-0000-0000-00000C000000}"/>
    <cellStyle name="Normal 12 2" xfId="52" xr:uid="{B5BFE3B1-D789-45E8-A096-B62047FFABC7}"/>
    <cellStyle name="Normal 19" xfId="12" xr:uid="{00000000-0005-0000-0000-00000D000000}"/>
    <cellStyle name="Normal 2" xfId="13" xr:uid="{00000000-0005-0000-0000-00000E000000}"/>
    <cellStyle name="Normal 2 2" xfId="14" xr:uid="{00000000-0005-0000-0000-00000F000000}"/>
    <cellStyle name="Normal 2 2 2" xfId="15" xr:uid="{00000000-0005-0000-0000-000010000000}"/>
    <cellStyle name="Normal 2 3" xfId="16" xr:uid="{00000000-0005-0000-0000-000011000000}"/>
    <cellStyle name="Normal 2 4" xfId="56" xr:uid="{065C84ED-9673-44A9-A913-3E6F3269E0CC}"/>
    <cellStyle name="Normal 26" xfId="17" xr:uid="{00000000-0005-0000-0000-000012000000}"/>
    <cellStyle name="Normal 3" xfId="18" xr:uid="{00000000-0005-0000-0000-000013000000}"/>
    <cellStyle name="Normal 4" xfId="19" xr:uid="{00000000-0005-0000-0000-000014000000}"/>
    <cellStyle name="Normal 4 3" xfId="20" xr:uid="{00000000-0005-0000-0000-000015000000}"/>
    <cellStyle name="Normal 5" xfId="21" xr:uid="{00000000-0005-0000-0000-000016000000}"/>
    <cellStyle name="Normal 6" xfId="43" xr:uid="{00000000-0005-0000-0000-000017000000}"/>
    <cellStyle name="Normal 9" xfId="22" xr:uid="{00000000-0005-0000-0000-000018000000}"/>
    <cellStyle name="Percent 10" xfId="23" xr:uid="{00000000-0005-0000-0000-000019000000}"/>
    <cellStyle name="Percent 2" xfId="24" xr:uid="{00000000-0005-0000-0000-00001A000000}"/>
    <cellStyle name="Percent 3" xfId="25" xr:uid="{00000000-0005-0000-0000-00001B000000}"/>
    <cellStyle name="Row Heading" xfId="55" xr:uid="{CDB5440C-CFAC-4D9B-A2B0-9BB76CC86841}"/>
    <cellStyle name="Row Tag" xfId="53" xr:uid="{83041BF3-697F-4F91-BF35-8DB2AE6D190D}"/>
    <cellStyle name="Table 8pt" xfId="26" xr:uid="{00000000-0005-0000-0000-00001C000000}"/>
    <cellStyle name="Table 8pt Row Heading" xfId="27" xr:uid="{00000000-0005-0000-0000-00001D000000}"/>
    <cellStyle name="Table Data" xfId="45" xr:uid="{00000000-0005-0000-0000-00001E000000}"/>
    <cellStyle name="Table Data 2" xfId="28" xr:uid="{00000000-0005-0000-0000-00001F000000}"/>
    <cellStyle name="Table Data 8pt" xfId="29" xr:uid="{00000000-0005-0000-0000-000020000000}"/>
    <cellStyle name="Table Data Bottom Row 2" xfId="30" xr:uid="{00000000-0005-0000-0000-000021000000}"/>
    <cellStyle name="Table Data Sub Total 5" xfId="31" xr:uid="{00000000-0005-0000-0000-000022000000}"/>
    <cellStyle name="Table Data Total 6" xfId="32" xr:uid="{00000000-0005-0000-0000-000023000000}"/>
    <cellStyle name="Table Heading Bottom Row 8pt" xfId="33" xr:uid="{00000000-0005-0000-0000-000024000000}"/>
    <cellStyle name="Table Heading Row" xfId="34" xr:uid="{00000000-0005-0000-0000-000025000000}"/>
    <cellStyle name="Table Heading Top Row" xfId="42" xr:uid="{00000000-0005-0000-0000-000026000000}"/>
    <cellStyle name="Table Heading Top Row 7pt" xfId="35" xr:uid="{00000000-0005-0000-0000-000027000000}"/>
    <cellStyle name="Table Heading Top Row 8pt" xfId="36" xr:uid="{00000000-0005-0000-0000-000028000000}"/>
    <cellStyle name="Table Heading_Budget 2000-01 Charts &amp; Tables" xfId="41" xr:uid="{00000000-0005-0000-0000-000029000000}"/>
    <cellStyle name="Table Row Heading 2" xfId="37" xr:uid="{00000000-0005-0000-0000-00002A000000}"/>
    <cellStyle name="Table Stub" xfId="44" xr:uid="{00000000-0005-0000-0000-00002B000000}"/>
    <cellStyle name="Table Stub 3" xfId="38" xr:uid="{00000000-0005-0000-0000-00002C000000}"/>
    <cellStyle name="Table Stub Bottom Row" xfId="51" xr:uid="{C0E88C08-82C8-4497-A3CC-3FA31A21C924}"/>
    <cellStyle name="Table Stub Bottom Row 2" xfId="39" xr:uid="{00000000-0005-0000-0000-00002D000000}"/>
    <cellStyle name="Table Stub Total" xfId="46" xr:uid="{00000000-0005-0000-0000-00002E000000}"/>
    <cellStyle name="Table Stub_Budget 2000-01 Charts &amp; Tables" xfId="47" xr:uid="{00000000-0005-0000-0000-00002F000000}"/>
    <cellStyle name="Total S/O 2 2" xfId="50" xr:uid="{4D9E4EE4-5DA9-4EDA-A693-F73C9FCD3F14}"/>
    <cellStyle name="Warning Text 2" xfId="40" xr:uid="{00000000-0005-0000-0000-000030000000}"/>
  </cellStyles>
  <dxfs count="0"/>
  <tableStyles count="0" defaultTableStyle="TableStyleMedium2" defaultPivotStyle="PivotStyleLight16"/>
  <colors>
    <mruColors>
      <color rgb="FF00ABE6"/>
      <color rgb="FF0A79B9"/>
      <color rgb="FF0579B9"/>
      <color rgb="FF25A9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63</xdr:row>
      <xdr:rowOff>0</xdr:rowOff>
    </xdr:from>
    <xdr:to>
      <xdr:col>4</xdr:col>
      <xdr:colOff>762001</xdr:colOff>
      <xdr:row>86</xdr:row>
      <xdr:rowOff>171450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 y="14373225"/>
          <a:ext cx="5905500" cy="4552950"/>
        </a:xfrm>
        <a:prstGeom prst="rect">
          <a:avLst/>
        </a:prstGeom>
      </xdr:spPr>
    </xdr:pic>
    <xdr:clientData/>
  </xdr:twoCellAnchor>
  <xdr:twoCellAnchor editAs="oneCell">
    <xdr:from>
      <xdr:col>6</xdr:col>
      <xdr:colOff>0</xdr:colOff>
      <xdr:row>63</xdr:row>
      <xdr:rowOff>0</xdr:rowOff>
    </xdr:from>
    <xdr:to>
      <xdr:col>19</xdr:col>
      <xdr:colOff>285750</xdr:colOff>
      <xdr:row>86</xdr:row>
      <xdr:rowOff>57149</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6648450" y="14373225"/>
          <a:ext cx="8220075" cy="44386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FILERTSY\TSY-Group\BSD\FISCAL%20STRATEGY%20&amp;%20OUTLOOK\Medium%20Term%20Fiscal%20Model\MTFM_2017-18%20Budg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gram%20Files%20(x86)\Oracle\SmartView\bin\HsTba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_me"/>
      <sheetName val="Accounts"/>
      <sheetName val="Weightings"/>
      <sheetName val="Growth_Rates"/>
      <sheetName val="Projects"/>
      <sheetName val="Data_GG"/>
      <sheetName val="Data_PNFC"/>
      <sheetName val="Data_NFPS"/>
      <sheetName val="Data_TS"/>
      <sheetName val="Calc_GG"/>
      <sheetName val="Calc_PNFC"/>
      <sheetName val="Calc_NFPS"/>
      <sheetName val="Calc_TS"/>
      <sheetName val="Moody's Ratio"/>
      <sheetName val="S&amp;P Ratio"/>
      <sheetName val="Metric Dashboard"/>
    </sheetNames>
    <sheetDataSet>
      <sheetData sheetId="0" refreshError="1"/>
      <sheetData sheetId="1">
        <row r="147">
          <cell r="B147" t="str">
            <v>AR100000000</v>
          </cell>
          <cell r="C147" t="str">
            <v>Revenue</v>
          </cell>
        </row>
        <row r="148">
          <cell r="B148" t="str">
            <v>AE200000000</v>
          </cell>
          <cell r="C148" t="str">
            <v>Expenses</v>
          </cell>
        </row>
        <row r="149">
          <cell r="B149" t="str">
            <v>ASNETLEN005</v>
          </cell>
          <cell r="C149" t="str">
            <v>Purchases of Non-Financials Assets</v>
          </cell>
        </row>
        <row r="150">
          <cell r="B150" t="str">
            <v>ASCapExpTot</v>
          </cell>
          <cell r="C150" t="str">
            <v>Capital Expenditure</v>
          </cell>
        </row>
        <row r="151">
          <cell r="B151" t="str">
            <v>AL706000000</v>
          </cell>
          <cell r="C151" t="str">
            <v>Borrowings at Amortised Cost</v>
          </cell>
        </row>
        <row r="152">
          <cell r="B152" t="str">
            <v>AL705000000</v>
          </cell>
          <cell r="C152" t="str">
            <v>Borrowings and Derivatives at Fair Value</v>
          </cell>
        </row>
        <row r="153">
          <cell r="B153" t="str">
            <v>ASGGDebtTot</v>
          </cell>
          <cell r="C153" t="str">
            <v>Net Debt</v>
          </cell>
        </row>
        <row r="154">
          <cell r="B154" t="str">
            <v>AL700000000</v>
          </cell>
          <cell r="C154" t="str">
            <v>Liabilities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sTbar"/>
    </sheetNames>
    <definedNames>
      <definedName name="Hsgetvalue"/>
    </defined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EBD76-A43A-4E24-949D-0B569716236C}">
  <sheetPr>
    <tabColor theme="7" tint="0.39997558519241921"/>
    <pageSetUpPr fitToPage="1"/>
  </sheetPr>
  <dimension ref="A1:M70"/>
  <sheetViews>
    <sheetView showGridLines="0" zoomScale="145" zoomScaleNormal="145" workbookViewId="0">
      <selection activeCell="I12" sqref="I12"/>
    </sheetView>
  </sheetViews>
  <sheetFormatPr defaultColWidth="9.140625" defaultRowHeight="15" x14ac:dyDescent="0.25"/>
  <cols>
    <col min="1" max="1" width="49.28515625" style="204" customWidth="1"/>
    <col min="2" max="6" width="8.28515625" style="204" customWidth="1"/>
    <col min="7" max="7" width="9.140625" style="204"/>
    <col min="8" max="16384" width="9.140625" style="55"/>
  </cols>
  <sheetData>
    <row r="1" spans="1:12" x14ac:dyDescent="0.25">
      <c r="A1" s="152" t="s">
        <v>364</v>
      </c>
      <c r="B1" s="152"/>
      <c r="C1" s="152"/>
      <c r="D1" s="152"/>
      <c r="E1" s="152"/>
      <c r="F1" s="152"/>
    </row>
    <row r="2" spans="1:12" x14ac:dyDescent="0.25">
      <c r="A2" s="152"/>
      <c r="B2" s="152"/>
      <c r="C2" s="152"/>
      <c r="D2" s="152"/>
      <c r="E2" s="152"/>
      <c r="F2" s="152"/>
    </row>
    <row r="3" spans="1:12" s="153" customFormat="1" x14ac:dyDescent="0.25">
      <c r="A3" s="191"/>
      <c r="B3" s="191" t="s">
        <v>21</v>
      </c>
      <c r="C3" s="191" t="s">
        <v>21</v>
      </c>
      <c r="D3" s="191" t="s">
        <v>22</v>
      </c>
      <c r="E3" s="191" t="s">
        <v>450</v>
      </c>
      <c r="F3" s="191" t="s">
        <v>468</v>
      </c>
      <c r="G3" s="205"/>
    </row>
    <row r="4" spans="1:12" x14ac:dyDescent="0.25">
      <c r="A4" s="191"/>
      <c r="B4" s="191" t="s">
        <v>24</v>
      </c>
      <c r="C4" s="191" t="s">
        <v>23</v>
      </c>
      <c r="D4" s="212" t="s">
        <v>25</v>
      </c>
      <c r="E4" s="212"/>
      <c r="F4" s="212"/>
    </row>
    <row r="5" spans="1:12" x14ac:dyDescent="0.25">
      <c r="A5" s="155"/>
      <c r="B5" s="156" t="s">
        <v>30</v>
      </c>
      <c r="C5" s="156" t="s">
        <v>30</v>
      </c>
      <c r="D5" s="156" t="s">
        <v>30</v>
      </c>
      <c r="E5" s="156" t="s">
        <v>30</v>
      </c>
      <c r="F5" s="156" t="s">
        <v>30</v>
      </c>
    </row>
    <row r="6" spans="1:12" x14ac:dyDescent="0.25">
      <c r="A6" s="200" t="s">
        <v>31</v>
      </c>
      <c r="B6" s="46"/>
      <c r="C6" s="46"/>
      <c r="D6" s="46"/>
      <c r="E6" s="46"/>
      <c r="F6" s="46"/>
    </row>
    <row r="7" spans="1:12" x14ac:dyDescent="0.25">
      <c r="A7" s="144" t="s">
        <v>33</v>
      </c>
      <c r="B7" s="148">
        <v>31841</v>
      </c>
      <c r="C7" s="148">
        <v>32515</v>
      </c>
      <c r="D7" s="148">
        <v>35439</v>
      </c>
      <c r="E7" s="148">
        <v>36619</v>
      </c>
      <c r="F7" s="148">
        <v>38129</v>
      </c>
    </row>
    <row r="8" spans="1:12" x14ac:dyDescent="0.25">
      <c r="A8" s="145" t="s">
        <v>37</v>
      </c>
      <c r="B8" s="148"/>
      <c r="C8" s="148"/>
      <c r="D8" s="148"/>
      <c r="E8" s="148"/>
      <c r="F8" s="148"/>
    </row>
    <row r="9" spans="1:12" x14ac:dyDescent="0.25">
      <c r="A9" s="146" t="s">
        <v>40</v>
      </c>
      <c r="B9" s="148">
        <v>18685</v>
      </c>
      <c r="C9" s="148">
        <v>18338</v>
      </c>
      <c r="D9" s="148">
        <v>19472</v>
      </c>
      <c r="E9" s="148">
        <v>20910</v>
      </c>
      <c r="F9" s="148">
        <v>21770</v>
      </c>
    </row>
    <row r="10" spans="1:12" x14ac:dyDescent="0.25">
      <c r="A10" s="146" t="s">
        <v>43</v>
      </c>
      <c r="B10" s="148">
        <v>10431</v>
      </c>
      <c r="C10" s="148">
        <v>10431</v>
      </c>
      <c r="D10" s="148">
        <v>11046</v>
      </c>
      <c r="E10" s="148">
        <v>11679</v>
      </c>
      <c r="F10" s="148">
        <v>12360</v>
      </c>
    </row>
    <row r="11" spans="1:12" x14ac:dyDescent="0.25">
      <c r="A11" s="146" t="s">
        <v>46</v>
      </c>
      <c r="B11" s="148">
        <v>2888</v>
      </c>
      <c r="C11" s="148">
        <v>2896</v>
      </c>
      <c r="D11" s="148">
        <v>2359</v>
      </c>
      <c r="E11" s="148">
        <v>2265</v>
      </c>
      <c r="F11" s="148">
        <v>2208</v>
      </c>
    </row>
    <row r="12" spans="1:12" x14ac:dyDescent="0.25">
      <c r="A12" s="146" t="s">
        <v>49</v>
      </c>
      <c r="B12" s="148">
        <v>372</v>
      </c>
      <c r="C12" s="148">
        <v>397</v>
      </c>
      <c r="D12" s="148">
        <v>442</v>
      </c>
      <c r="E12" s="148">
        <v>438</v>
      </c>
      <c r="F12" s="148">
        <v>458</v>
      </c>
    </row>
    <row r="13" spans="1:12" x14ac:dyDescent="0.25">
      <c r="A13" s="146" t="s">
        <v>52</v>
      </c>
      <c r="B13" s="148">
        <v>627</v>
      </c>
      <c r="C13" s="148">
        <v>604</v>
      </c>
      <c r="D13" s="148">
        <v>622</v>
      </c>
      <c r="E13" s="148">
        <v>597</v>
      </c>
      <c r="F13" s="148">
        <v>608</v>
      </c>
    </row>
    <row r="14" spans="1:12" x14ac:dyDescent="0.25">
      <c r="A14" s="144" t="s">
        <v>54</v>
      </c>
      <c r="B14" s="148">
        <v>9762</v>
      </c>
      <c r="C14" s="148">
        <v>9337</v>
      </c>
      <c r="D14" s="148">
        <v>10259</v>
      </c>
      <c r="E14" s="148">
        <v>9607</v>
      </c>
      <c r="F14" s="148">
        <v>8984</v>
      </c>
      <c r="L14" s="146"/>
    </row>
    <row r="15" spans="1:12" x14ac:dyDescent="0.25">
      <c r="A15" s="144" t="s">
        <v>57</v>
      </c>
      <c r="B15" s="148">
        <v>333</v>
      </c>
      <c r="C15" s="148">
        <v>368</v>
      </c>
      <c r="D15" s="148">
        <v>414</v>
      </c>
      <c r="E15" s="148">
        <v>408</v>
      </c>
      <c r="F15" s="148">
        <v>391</v>
      </c>
    </row>
    <row r="16" spans="1:12" x14ac:dyDescent="0.25">
      <c r="A16" s="149" t="s">
        <v>59</v>
      </c>
      <c r="B16" s="148">
        <v>1877</v>
      </c>
      <c r="C16" s="148">
        <v>1870</v>
      </c>
      <c r="D16" s="148">
        <v>1329</v>
      </c>
      <c r="E16" s="148">
        <v>768</v>
      </c>
      <c r="F16" s="148">
        <v>817</v>
      </c>
    </row>
    <row r="17" spans="1:13" x14ac:dyDescent="0.25">
      <c r="A17" s="144" t="s">
        <v>61</v>
      </c>
      <c r="B17" s="148">
        <v>2001</v>
      </c>
      <c r="C17" s="148">
        <v>2024</v>
      </c>
      <c r="D17" s="148">
        <v>1802</v>
      </c>
      <c r="E17" s="148">
        <v>1967</v>
      </c>
      <c r="F17" s="148">
        <v>2145</v>
      </c>
    </row>
    <row r="18" spans="1:13" x14ac:dyDescent="0.25">
      <c r="A18" s="144" t="s">
        <v>64</v>
      </c>
      <c r="B18" s="148">
        <v>5498</v>
      </c>
      <c r="C18" s="148">
        <v>5377</v>
      </c>
      <c r="D18" s="148">
        <v>5086</v>
      </c>
      <c r="E18" s="148">
        <v>5421</v>
      </c>
      <c r="F18" s="148">
        <v>5202</v>
      </c>
    </row>
    <row r="19" spans="1:13" x14ac:dyDescent="0.25">
      <c r="A19" s="138" t="s">
        <v>67</v>
      </c>
      <c r="B19" s="150">
        <v>84316</v>
      </c>
      <c r="C19" s="150">
        <v>84157</v>
      </c>
      <c r="D19" s="150">
        <v>88270</v>
      </c>
      <c r="E19" s="150">
        <v>90678</v>
      </c>
      <c r="F19" s="150">
        <v>93072</v>
      </c>
      <c r="I19" s="162"/>
      <c r="J19" s="162"/>
      <c r="K19" s="162"/>
      <c r="L19" s="162"/>
      <c r="M19" s="162"/>
    </row>
    <row r="20" spans="1:13" ht="18.75" customHeight="1" x14ac:dyDescent="0.25">
      <c r="A20" s="203" t="s">
        <v>69</v>
      </c>
      <c r="B20" s="144"/>
      <c r="C20" s="144"/>
      <c r="D20" s="144"/>
      <c r="E20" s="144"/>
      <c r="F20" s="144"/>
      <c r="I20" s="162"/>
    </row>
    <row r="21" spans="1:13" x14ac:dyDescent="0.25">
      <c r="A21" s="144" t="s">
        <v>72</v>
      </c>
      <c r="B21" s="148">
        <v>34266</v>
      </c>
      <c r="C21" s="148">
        <v>34311</v>
      </c>
      <c r="D21" s="148">
        <v>35119</v>
      </c>
      <c r="E21" s="148">
        <v>37033</v>
      </c>
      <c r="F21" s="148">
        <v>38970</v>
      </c>
      <c r="I21" s="162"/>
    </row>
    <row r="22" spans="1:13" x14ac:dyDescent="0.25">
      <c r="A22" s="144" t="s">
        <v>73</v>
      </c>
      <c r="B22" s="148"/>
      <c r="C22" s="148"/>
      <c r="D22" s="148"/>
      <c r="E22" s="148"/>
      <c r="F22" s="148"/>
      <c r="G22" s="148"/>
      <c r="I22" s="162"/>
    </row>
    <row r="23" spans="1:13" x14ac:dyDescent="0.25">
      <c r="A23" s="146" t="s">
        <v>76</v>
      </c>
      <c r="B23" s="148">
        <v>1079</v>
      </c>
      <c r="C23" s="148">
        <v>877</v>
      </c>
      <c r="D23" s="148">
        <v>668</v>
      </c>
      <c r="E23" s="148">
        <v>754</v>
      </c>
      <c r="F23" s="148">
        <v>900</v>
      </c>
      <c r="I23" s="162"/>
    </row>
    <row r="24" spans="1:13" x14ac:dyDescent="0.25">
      <c r="A24" s="146" t="s">
        <v>79</v>
      </c>
      <c r="B24" s="148">
        <v>3151</v>
      </c>
      <c r="C24" s="148">
        <v>3203</v>
      </c>
      <c r="D24" s="148">
        <v>3084</v>
      </c>
      <c r="E24" s="148">
        <v>3135</v>
      </c>
      <c r="F24" s="148">
        <v>3241</v>
      </c>
      <c r="I24" s="162"/>
    </row>
    <row r="25" spans="1:13" x14ac:dyDescent="0.25">
      <c r="A25" s="144" t="s">
        <v>81</v>
      </c>
      <c r="B25" s="148">
        <v>6110</v>
      </c>
      <c r="C25" s="148">
        <v>6079</v>
      </c>
      <c r="D25" s="148">
        <v>6745</v>
      </c>
      <c r="E25" s="148">
        <v>6885</v>
      </c>
      <c r="F25" s="148">
        <v>7189</v>
      </c>
    </row>
    <row r="26" spans="1:13" x14ac:dyDescent="0.25">
      <c r="A26" s="144" t="s">
        <v>57</v>
      </c>
      <c r="B26" s="148">
        <v>2278</v>
      </c>
      <c r="C26" s="148">
        <v>2139</v>
      </c>
      <c r="D26" s="148">
        <v>2505</v>
      </c>
      <c r="E26" s="148">
        <v>2552</v>
      </c>
      <c r="F26" s="148">
        <v>2641</v>
      </c>
    </row>
    <row r="27" spans="1:13" x14ac:dyDescent="0.25">
      <c r="A27" s="144" t="s">
        <v>86</v>
      </c>
      <c r="B27" s="148">
        <v>20815</v>
      </c>
      <c r="C27" s="148">
        <v>21152</v>
      </c>
      <c r="D27" s="148">
        <v>22055</v>
      </c>
      <c r="E27" s="148">
        <v>21240</v>
      </c>
      <c r="F27" s="148">
        <v>21062</v>
      </c>
    </row>
    <row r="28" spans="1:13" x14ac:dyDescent="0.25">
      <c r="A28" s="144" t="s">
        <v>88</v>
      </c>
      <c r="B28" s="148">
        <v>15602</v>
      </c>
      <c r="C28" s="148">
        <v>15694</v>
      </c>
      <c r="D28" s="148">
        <v>16722</v>
      </c>
      <c r="E28" s="148">
        <v>16475</v>
      </c>
      <c r="F28" s="148">
        <v>16131</v>
      </c>
    </row>
    <row r="29" spans="1:13" x14ac:dyDescent="0.25">
      <c r="A29" s="138" t="s">
        <v>91</v>
      </c>
      <c r="B29" s="150">
        <v>83300</v>
      </c>
      <c r="C29" s="150">
        <v>83455</v>
      </c>
      <c r="D29" s="150">
        <v>86899</v>
      </c>
      <c r="E29" s="150">
        <v>88075</v>
      </c>
      <c r="F29" s="150">
        <v>90135</v>
      </c>
    </row>
    <row r="30" spans="1:13" ht="22.5" x14ac:dyDescent="0.25">
      <c r="A30" s="142" t="s">
        <v>462</v>
      </c>
      <c r="B30" s="179">
        <v>1016</v>
      </c>
      <c r="C30" s="179">
        <v>702</v>
      </c>
      <c r="D30" s="179">
        <v>1372</v>
      </c>
      <c r="E30" s="179">
        <v>2603</v>
      </c>
      <c r="F30" s="179">
        <v>2937</v>
      </c>
    </row>
    <row r="31" spans="1:13" x14ac:dyDescent="0.25">
      <c r="A31" s="144"/>
      <c r="B31" s="148"/>
      <c r="C31" s="148"/>
      <c r="D31" s="148"/>
      <c r="E31" s="148"/>
      <c r="F31" s="148"/>
    </row>
    <row r="32" spans="1:13" x14ac:dyDescent="0.25">
      <c r="A32" s="213" t="s">
        <v>97</v>
      </c>
      <c r="B32" s="213"/>
      <c r="C32" s="213"/>
      <c r="D32" s="148"/>
      <c r="E32" s="148"/>
      <c r="F32" s="148"/>
    </row>
    <row r="33" spans="1:6" x14ac:dyDescent="0.25">
      <c r="A33" s="144" t="s">
        <v>100</v>
      </c>
      <c r="B33" s="148">
        <v>11</v>
      </c>
      <c r="C33" s="148">
        <v>-339</v>
      </c>
      <c r="D33" s="148">
        <v>284</v>
      </c>
      <c r="E33" s="148">
        <v>544</v>
      </c>
      <c r="F33" s="148">
        <v>260</v>
      </c>
    </row>
    <row r="34" spans="1:6" x14ac:dyDescent="0.25">
      <c r="A34" s="144" t="s">
        <v>103</v>
      </c>
      <c r="B34" s="148">
        <v>435</v>
      </c>
      <c r="C34" s="148">
        <v>381</v>
      </c>
      <c r="D34" s="148">
        <v>429</v>
      </c>
      <c r="E34" s="148">
        <v>693</v>
      </c>
      <c r="F34" s="148">
        <v>506</v>
      </c>
    </row>
    <row r="35" spans="1:6" x14ac:dyDescent="0.25">
      <c r="A35" s="149" t="s">
        <v>106</v>
      </c>
      <c r="B35" s="148">
        <v>0</v>
      </c>
      <c r="C35" s="148">
        <v>3</v>
      </c>
      <c r="D35" s="148">
        <v>0</v>
      </c>
      <c r="E35" s="148">
        <v>0</v>
      </c>
      <c r="F35" s="148">
        <v>0</v>
      </c>
    </row>
    <row r="36" spans="1:6" x14ac:dyDescent="0.25">
      <c r="A36" s="144" t="s">
        <v>107</v>
      </c>
      <c r="B36" s="148">
        <v>0</v>
      </c>
      <c r="C36" s="148">
        <v>0</v>
      </c>
      <c r="D36" s="148">
        <v>0</v>
      </c>
      <c r="E36" s="148">
        <v>0</v>
      </c>
      <c r="F36" s="148">
        <v>0</v>
      </c>
    </row>
    <row r="37" spans="1:6" x14ac:dyDescent="0.25">
      <c r="A37" s="144" t="s">
        <v>109</v>
      </c>
      <c r="B37" s="148">
        <v>-38</v>
      </c>
      <c r="C37" s="148">
        <v>-53</v>
      </c>
      <c r="D37" s="148">
        <v>-38</v>
      </c>
      <c r="E37" s="148">
        <v>-36</v>
      </c>
      <c r="F37" s="148">
        <v>-36</v>
      </c>
    </row>
    <row r="38" spans="1:6" x14ac:dyDescent="0.25">
      <c r="A38" s="144" t="s">
        <v>110</v>
      </c>
      <c r="B38" s="148">
        <v>15</v>
      </c>
      <c r="C38" s="148">
        <v>15</v>
      </c>
      <c r="D38" s="148">
        <v>26</v>
      </c>
      <c r="E38" s="148">
        <v>35</v>
      </c>
      <c r="F38" s="148">
        <v>31</v>
      </c>
    </row>
    <row r="39" spans="1:6" x14ac:dyDescent="0.25">
      <c r="A39" s="144" t="s">
        <v>112</v>
      </c>
      <c r="B39" s="148">
        <v>78</v>
      </c>
      <c r="C39" s="148">
        <v>78</v>
      </c>
      <c r="D39" s="148">
        <v>78</v>
      </c>
      <c r="E39" s="148">
        <v>78</v>
      </c>
      <c r="F39" s="148">
        <v>75</v>
      </c>
    </row>
    <row r="40" spans="1:6" x14ac:dyDescent="0.25">
      <c r="A40" s="138" t="s">
        <v>118</v>
      </c>
      <c r="B40" s="150">
        <v>501</v>
      </c>
      <c r="C40" s="150">
        <v>85</v>
      </c>
      <c r="D40" s="150">
        <v>779</v>
      </c>
      <c r="E40" s="150">
        <v>1314</v>
      </c>
      <c r="F40" s="150">
        <v>837</v>
      </c>
    </row>
    <row r="41" spans="1:6" x14ac:dyDescent="0.25">
      <c r="A41" s="138" t="s">
        <v>120</v>
      </c>
      <c r="B41" s="150">
        <v>1517</v>
      </c>
      <c r="C41" s="150">
        <v>787</v>
      </c>
      <c r="D41" s="150">
        <v>2151</v>
      </c>
      <c r="E41" s="150">
        <v>3917</v>
      </c>
      <c r="F41" s="150">
        <v>3774</v>
      </c>
    </row>
    <row r="42" spans="1:6" x14ac:dyDescent="0.25">
      <c r="A42" s="196" t="s">
        <v>121</v>
      </c>
      <c r="B42" s="206"/>
      <c r="C42" s="206"/>
      <c r="D42" s="206"/>
      <c r="E42" s="206"/>
      <c r="F42" s="206"/>
    </row>
    <row r="43" spans="1:6" ht="29.25" customHeight="1" x14ac:dyDescent="0.25">
      <c r="A43" s="197" t="s">
        <v>123</v>
      </c>
      <c r="B43" s="157">
        <v>3503</v>
      </c>
      <c r="C43" s="157">
        <v>158</v>
      </c>
      <c r="D43" s="157">
        <v>13247</v>
      </c>
      <c r="E43" s="157">
        <v>14352</v>
      </c>
      <c r="F43" s="157">
        <v>10720</v>
      </c>
    </row>
    <row r="44" spans="1:6" x14ac:dyDescent="0.25">
      <c r="A44" s="144" t="s">
        <v>125</v>
      </c>
      <c r="B44" s="148">
        <v>2811</v>
      </c>
      <c r="C44" s="148">
        <v>3225</v>
      </c>
      <c r="D44" s="148">
        <v>3826</v>
      </c>
      <c r="E44" s="148">
        <v>3345</v>
      </c>
      <c r="F44" s="148">
        <v>3512</v>
      </c>
    </row>
    <row r="45" spans="1:6" x14ac:dyDescent="0.25">
      <c r="A45" s="144" t="s">
        <v>129</v>
      </c>
      <c r="B45" s="148">
        <v>1953</v>
      </c>
      <c r="C45" s="148">
        <v>-636</v>
      </c>
      <c r="D45" s="148">
        <v>5595</v>
      </c>
      <c r="E45" s="148">
        <v>8141</v>
      </c>
      <c r="F45" s="148">
        <v>4523</v>
      </c>
    </row>
    <row r="46" spans="1:6" ht="23.25" x14ac:dyDescent="0.25">
      <c r="A46" s="144" t="s">
        <v>472</v>
      </c>
      <c r="B46" s="148">
        <v>-1346</v>
      </c>
      <c r="C46" s="148">
        <v>-2504</v>
      </c>
      <c r="D46" s="148">
        <v>3694</v>
      </c>
      <c r="E46" s="148">
        <v>2699</v>
      </c>
      <c r="F46" s="148">
        <v>2488</v>
      </c>
    </row>
    <row r="47" spans="1:6" x14ac:dyDescent="0.25">
      <c r="A47" s="144" t="s">
        <v>131</v>
      </c>
      <c r="B47" s="148">
        <v>85</v>
      </c>
      <c r="C47" s="148">
        <v>72</v>
      </c>
      <c r="D47" s="148">
        <v>132</v>
      </c>
      <c r="E47" s="148">
        <v>168</v>
      </c>
      <c r="F47" s="148">
        <v>198</v>
      </c>
    </row>
    <row r="48" spans="1:6" ht="22.5" x14ac:dyDescent="0.25">
      <c r="A48" s="197" t="s">
        <v>133</v>
      </c>
      <c r="B48" s="157">
        <v>-97</v>
      </c>
      <c r="C48" s="157">
        <v>-48</v>
      </c>
      <c r="D48" s="157">
        <v>-4</v>
      </c>
      <c r="E48" s="157">
        <v>-6</v>
      </c>
      <c r="F48" s="157">
        <v>-7</v>
      </c>
    </row>
    <row r="49" spans="1:6" x14ac:dyDescent="0.25">
      <c r="A49" s="144" t="s">
        <v>112</v>
      </c>
      <c r="B49" s="148">
        <v>-97</v>
      </c>
      <c r="C49" s="148">
        <v>-48</v>
      </c>
      <c r="D49" s="148">
        <v>-4</v>
      </c>
      <c r="E49" s="148">
        <v>-6</v>
      </c>
      <c r="F49" s="148">
        <v>-7</v>
      </c>
    </row>
    <row r="50" spans="1:6" x14ac:dyDescent="0.25">
      <c r="A50" s="138" t="s">
        <v>121</v>
      </c>
      <c r="B50" s="150">
        <v>3406</v>
      </c>
      <c r="C50" s="150">
        <v>109</v>
      </c>
      <c r="D50" s="150">
        <v>13243</v>
      </c>
      <c r="E50" s="150">
        <v>14346</v>
      </c>
      <c r="F50" s="150">
        <v>10714</v>
      </c>
    </row>
    <row r="51" spans="1:6" x14ac:dyDescent="0.25">
      <c r="A51" s="138" t="s">
        <v>469</v>
      </c>
      <c r="B51" s="150">
        <v>4923</v>
      </c>
      <c r="C51" s="150">
        <v>896</v>
      </c>
      <c r="D51" s="150">
        <v>15394</v>
      </c>
      <c r="E51" s="150">
        <v>18263</v>
      </c>
      <c r="F51" s="150">
        <v>14487</v>
      </c>
    </row>
    <row r="52" spans="1:6" ht="24.75" customHeight="1" x14ac:dyDescent="0.25">
      <c r="A52" s="203" t="s">
        <v>143</v>
      </c>
      <c r="B52" s="207"/>
      <c r="C52" s="207"/>
      <c r="D52" s="207"/>
      <c r="E52" s="207"/>
      <c r="F52" s="207"/>
    </row>
    <row r="53" spans="1:6" ht="14.25" customHeight="1" x14ac:dyDescent="0.25">
      <c r="A53" s="159" t="s">
        <v>469</v>
      </c>
      <c r="B53" s="150">
        <v>4923</v>
      </c>
      <c r="C53" s="150">
        <v>896</v>
      </c>
      <c r="D53" s="150">
        <v>15394</v>
      </c>
      <c r="E53" s="150">
        <v>18263</v>
      </c>
      <c r="F53" s="150">
        <v>14487</v>
      </c>
    </row>
    <row r="54" spans="1:6" x14ac:dyDescent="0.25">
      <c r="A54" s="151" t="s">
        <v>144</v>
      </c>
      <c r="B54" s="148">
        <v>-3907</v>
      </c>
      <c r="C54" s="148">
        <v>-194</v>
      </c>
      <c r="D54" s="148">
        <v>-14022</v>
      </c>
      <c r="E54" s="148">
        <v>-15661</v>
      </c>
      <c r="F54" s="148">
        <v>-11551</v>
      </c>
    </row>
    <row r="55" spans="1:6" ht="27" customHeight="1" x14ac:dyDescent="0.25">
      <c r="A55" s="138" t="s">
        <v>145</v>
      </c>
      <c r="B55" s="150">
        <v>1016</v>
      </c>
      <c r="C55" s="150">
        <v>702</v>
      </c>
      <c r="D55" s="150">
        <v>1372</v>
      </c>
      <c r="E55" s="150">
        <v>2603</v>
      </c>
      <c r="F55" s="150">
        <v>2937</v>
      </c>
    </row>
    <row r="56" spans="1:6" x14ac:dyDescent="0.25">
      <c r="A56" s="203" t="s">
        <v>146</v>
      </c>
      <c r="B56" s="206"/>
      <c r="C56" s="206"/>
      <c r="D56" s="206"/>
      <c r="E56" s="206"/>
      <c r="F56" s="206"/>
    </row>
    <row r="57" spans="1:6" x14ac:dyDescent="0.25">
      <c r="A57" s="160" t="s">
        <v>148</v>
      </c>
      <c r="B57" s="148">
        <v>19855</v>
      </c>
      <c r="C57" s="148">
        <v>20586</v>
      </c>
      <c r="D57" s="148">
        <v>18201</v>
      </c>
      <c r="E57" s="148">
        <v>17551</v>
      </c>
      <c r="F57" s="148">
        <v>14882</v>
      </c>
    </row>
    <row r="58" spans="1:6" x14ac:dyDescent="0.25">
      <c r="A58" s="160" t="s">
        <v>150</v>
      </c>
      <c r="B58" s="148">
        <v>-1031</v>
      </c>
      <c r="C58" s="148">
        <v>-814</v>
      </c>
      <c r="D58" s="148">
        <v>-1238</v>
      </c>
      <c r="E58" s="148">
        <v>-1491</v>
      </c>
      <c r="F58" s="148">
        <v>-1202</v>
      </c>
    </row>
    <row r="59" spans="1:6" x14ac:dyDescent="0.25">
      <c r="A59" s="160" t="s">
        <v>152</v>
      </c>
      <c r="B59" s="148">
        <v>-6110</v>
      </c>
      <c r="C59" s="148">
        <v>-6079</v>
      </c>
      <c r="D59" s="148">
        <v>-6745</v>
      </c>
      <c r="E59" s="148">
        <v>-6885</v>
      </c>
      <c r="F59" s="148">
        <v>-7189</v>
      </c>
    </row>
    <row r="60" spans="1:6" x14ac:dyDescent="0.25">
      <c r="A60" s="160" t="s">
        <v>154</v>
      </c>
      <c r="B60" s="148">
        <v>-17</v>
      </c>
      <c r="C60" s="148">
        <v>-85</v>
      </c>
      <c r="D60" s="148">
        <v>-39</v>
      </c>
      <c r="E60" s="148">
        <v>-45</v>
      </c>
      <c r="F60" s="148">
        <v>0</v>
      </c>
    </row>
    <row r="61" spans="1:6" x14ac:dyDescent="0.25">
      <c r="A61" s="161" t="s">
        <v>155</v>
      </c>
      <c r="B61" s="148"/>
      <c r="C61" s="148"/>
      <c r="D61" s="148"/>
      <c r="E61" s="148"/>
      <c r="F61" s="148"/>
    </row>
    <row r="62" spans="1:6" x14ac:dyDescent="0.25">
      <c r="A62" s="146" t="s">
        <v>471</v>
      </c>
      <c r="B62" s="148">
        <v>2490</v>
      </c>
      <c r="C62" s="148">
        <v>3096</v>
      </c>
      <c r="D62" s="148">
        <v>620</v>
      </c>
      <c r="E62" s="148">
        <v>575</v>
      </c>
      <c r="F62" s="148">
        <v>525</v>
      </c>
    </row>
    <row r="63" spans="1:6" x14ac:dyDescent="0.25">
      <c r="A63" s="146" t="s">
        <v>160</v>
      </c>
      <c r="B63" s="148">
        <v>336</v>
      </c>
      <c r="C63" s="148">
        <v>349</v>
      </c>
      <c r="D63" s="148">
        <v>430</v>
      </c>
      <c r="E63" s="148">
        <v>564</v>
      </c>
      <c r="F63" s="148">
        <v>572</v>
      </c>
    </row>
    <row r="64" spans="1:6" x14ac:dyDescent="0.25">
      <c r="A64" s="144" t="s">
        <v>162</v>
      </c>
      <c r="B64" s="157">
        <v>15523</v>
      </c>
      <c r="C64" s="157">
        <v>17054</v>
      </c>
      <c r="D64" s="157">
        <v>11228</v>
      </c>
      <c r="E64" s="157">
        <v>10269</v>
      </c>
      <c r="F64" s="157">
        <v>7588</v>
      </c>
    </row>
    <row r="65" spans="1:7" ht="27" customHeight="1" x14ac:dyDescent="0.25">
      <c r="A65" s="138" t="s">
        <v>165</v>
      </c>
      <c r="B65" s="150">
        <v>-14507</v>
      </c>
      <c r="C65" s="150">
        <v>-16352</v>
      </c>
      <c r="D65" s="150">
        <v>-9857</v>
      </c>
      <c r="E65" s="150">
        <v>-7667</v>
      </c>
      <c r="F65" s="150">
        <v>-4651</v>
      </c>
    </row>
    <row r="66" spans="1:7" x14ac:dyDescent="0.25">
      <c r="A66" s="144"/>
      <c r="B66" s="206"/>
      <c r="C66" s="206"/>
      <c r="D66" s="206"/>
      <c r="E66" s="206"/>
      <c r="F66" s="206"/>
    </row>
    <row r="67" spans="1:7" x14ac:dyDescent="0.25">
      <c r="A67" s="177" t="s">
        <v>166</v>
      </c>
      <c r="B67" s="178"/>
      <c r="C67" s="178"/>
      <c r="D67" s="178"/>
      <c r="E67" s="178"/>
      <c r="F67" s="178"/>
    </row>
    <row r="68" spans="1:7" x14ac:dyDescent="0.25">
      <c r="A68" s="180" t="s">
        <v>470</v>
      </c>
      <c r="B68" s="192">
        <v>22345</v>
      </c>
      <c r="C68" s="192">
        <v>23683</v>
      </c>
      <c r="D68" s="192">
        <v>18821</v>
      </c>
      <c r="E68" s="192">
        <v>18126</v>
      </c>
      <c r="F68" s="192">
        <v>15407</v>
      </c>
    </row>
    <row r="69" spans="1:7" x14ac:dyDescent="0.25">
      <c r="A69" s="211"/>
      <c r="B69" s="148"/>
      <c r="C69" s="148"/>
      <c r="D69" s="148"/>
      <c r="E69" s="148"/>
      <c r="F69" s="148"/>
    </row>
    <row r="70" spans="1:7" x14ac:dyDescent="0.25">
      <c r="A70" s="202" t="s">
        <v>473</v>
      </c>
      <c r="B70" s="208"/>
      <c r="C70" s="208"/>
      <c r="D70" s="208"/>
      <c r="E70" s="208"/>
      <c r="F70" s="208"/>
      <c r="G70"/>
    </row>
  </sheetData>
  <mergeCells count="2">
    <mergeCell ref="D4:F4"/>
    <mergeCell ref="A32:C32"/>
  </mergeCells>
  <printOptions horizontalCentered="1" verticalCentered="1"/>
  <pageMargins left="0.25" right="0.25" top="0.75" bottom="0.75" header="0.3" footer="0.3"/>
  <pageSetup paperSize="9" scale="6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2ACEA-4E3B-4C7F-9962-5DDE4C5E8AB9}">
  <sheetPr>
    <tabColor theme="7" tint="0.39997558519241921"/>
  </sheetPr>
  <dimension ref="A1:F60"/>
  <sheetViews>
    <sheetView showGridLines="0" tabSelected="1" topLeftCell="A7" zoomScale="90" zoomScaleNormal="90" workbookViewId="0">
      <selection activeCell="I35" sqref="I35"/>
    </sheetView>
  </sheetViews>
  <sheetFormatPr defaultColWidth="9.140625" defaultRowHeight="15" x14ac:dyDescent="0.25"/>
  <cols>
    <col min="1" max="1" width="40.7109375" style="55" customWidth="1"/>
    <col min="2" max="3" width="8.85546875" style="55" bestFit="1" customWidth="1"/>
    <col min="4" max="4" width="8.28515625" style="55" customWidth="1"/>
    <col min="5" max="6" width="8.85546875" style="55" bestFit="1" customWidth="1"/>
    <col min="7" max="16384" width="9.140625" style="55"/>
  </cols>
  <sheetData>
    <row r="1" spans="1:6" x14ac:dyDescent="0.25">
      <c r="A1" s="201" t="s">
        <v>365</v>
      </c>
      <c r="B1" s="163"/>
      <c r="C1" s="163"/>
      <c r="D1" s="163"/>
      <c r="E1" s="163"/>
      <c r="F1" s="163"/>
    </row>
    <row r="2" spans="1:6" x14ac:dyDescent="0.25">
      <c r="A2" s="164"/>
      <c r="B2" s="164"/>
      <c r="C2" s="164"/>
      <c r="D2" s="164"/>
      <c r="E2" s="164"/>
      <c r="F2" s="164"/>
    </row>
    <row r="3" spans="1:6" ht="14.25" customHeight="1" x14ac:dyDescent="0.25">
      <c r="A3" s="166"/>
      <c r="B3" s="167">
        <v>43983</v>
      </c>
      <c r="C3" s="167">
        <v>43983</v>
      </c>
      <c r="D3" s="167">
        <v>44348</v>
      </c>
      <c r="E3" s="167">
        <v>44713</v>
      </c>
      <c r="F3" s="167">
        <v>45078</v>
      </c>
    </row>
    <row r="4" spans="1:6" ht="14.25" customHeight="1" x14ac:dyDescent="0.25">
      <c r="A4" s="166"/>
      <c r="B4" s="198" t="s">
        <v>24</v>
      </c>
      <c r="C4" s="198" t="s">
        <v>23</v>
      </c>
      <c r="D4" s="214" t="s">
        <v>25</v>
      </c>
      <c r="E4" s="214"/>
      <c r="F4" s="214"/>
    </row>
    <row r="5" spans="1:6" ht="14.25" customHeight="1" x14ac:dyDescent="0.25">
      <c r="A5" s="168"/>
      <c r="B5" s="169" t="s">
        <v>30</v>
      </c>
      <c r="C5" s="169" t="s">
        <v>30</v>
      </c>
      <c r="D5" s="169" t="s">
        <v>30</v>
      </c>
      <c r="E5" s="169" t="s">
        <v>30</v>
      </c>
      <c r="F5" s="169" t="s">
        <v>30</v>
      </c>
    </row>
    <row r="6" spans="1:6" ht="14.25" customHeight="1" x14ac:dyDescent="0.25">
      <c r="A6" s="139" t="s">
        <v>169</v>
      </c>
      <c r="B6" s="144"/>
      <c r="C6" s="144"/>
      <c r="D6" s="144"/>
      <c r="E6" s="144"/>
      <c r="F6" s="144"/>
    </row>
    <row r="7" spans="1:6" ht="14.25" customHeight="1" x14ac:dyDescent="0.25">
      <c r="A7" s="199" t="s">
        <v>170</v>
      </c>
      <c r="B7" s="144"/>
      <c r="C7" s="144"/>
      <c r="D7" s="144"/>
      <c r="E7" s="144"/>
      <c r="F7" s="144"/>
    </row>
    <row r="8" spans="1:6" ht="14.25" customHeight="1" x14ac:dyDescent="0.25">
      <c r="A8" s="170" t="s">
        <v>172</v>
      </c>
      <c r="B8" s="148">
        <v>1050</v>
      </c>
      <c r="C8" s="148">
        <v>1196</v>
      </c>
      <c r="D8" s="148">
        <v>1158</v>
      </c>
      <c r="E8" s="148">
        <v>1043</v>
      </c>
      <c r="F8" s="148">
        <v>1054</v>
      </c>
    </row>
    <row r="9" spans="1:6" ht="14.25" customHeight="1" x14ac:dyDescent="0.25">
      <c r="A9" s="170" t="s">
        <v>174</v>
      </c>
      <c r="B9" s="148">
        <v>7069</v>
      </c>
      <c r="C9" s="148">
        <v>7731</v>
      </c>
      <c r="D9" s="148">
        <v>7683</v>
      </c>
      <c r="E9" s="148">
        <v>7667</v>
      </c>
      <c r="F9" s="148">
        <v>7677</v>
      </c>
    </row>
    <row r="10" spans="1:6" ht="14.25" customHeight="1" x14ac:dyDescent="0.25">
      <c r="A10" s="170" t="s">
        <v>176</v>
      </c>
      <c r="B10" s="148">
        <v>29</v>
      </c>
      <c r="C10" s="148">
        <v>16</v>
      </c>
      <c r="D10" s="148">
        <v>19</v>
      </c>
      <c r="E10" s="148">
        <v>27</v>
      </c>
      <c r="F10" s="148">
        <v>31</v>
      </c>
    </row>
    <row r="11" spans="1:6" ht="14.25" customHeight="1" x14ac:dyDescent="0.25">
      <c r="A11" s="144" t="s">
        <v>177</v>
      </c>
      <c r="B11" s="148"/>
      <c r="C11" s="148"/>
      <c r="D11" s="148"/>
      <c r="E11" s="148"/>
      <c r="F11" s="148"/>
    </row>
    <row r="12" spans="1:6" ht="14.25" customHeight="1" x14ac:dyDescent="0.25">
      <c r="A12" s="146" t="s">
        <v>179</v>
      </c>
      <c r="B12" s="148">
        <v>34618</v>
      </c>
      <c r="C12" s="148">
        <v>38092</v>
      </c>
      <c r="D12" s="148">
        <v>34469</v>
      </c>
      <c r="E12" s="148">
        <v>33288</v>
      </c>
      <c r="F12" s="148">
        <v>34770</v>
      </c>
    </row>
    <row r="13" spans="1:6" ht="14.25" customHeight="1" x14ac:dyDescent="0.25">
      <c r="A13" s="146" t="s">
        <v>181</v>
      </c>
      <c r="B13" s="148">
        <v>1827</v>
      </c>
      <c r="C13" s="148">
        <v>2793</v>
      </c>
      <c r="D13" s="148">
        <v>3002</v>
      </c>
      <c r="E13" s="148">
        <v>2482</v>
      </c>
      <c r="F13" s="148">
        <v>2506</v>
      </c>
    </row>
    <row r="14" spans="1:6" ht="14.25" customHeight="1" x14ac:dyDescent="0.25">
      <c r="A14" s="170" t="s">
        <v>183</v>
      </c>
      <c r="B14" s="148">
        <v>1265</v>
      </c>
      <c r="C14" s="148">
        <v>1454</v>
      </c>
      <c r="D14" s="148">
        <v>1715</v>
      </c>
      <c r="E14" s="148">
        <v>2081</v>
      </c>
      <c r="F14" s="148">
        <v>2388</v>
      </c>
    </row>
    <row r="15" spans="1:6" ht="14.25" customHeight="1" x14ac:dyDescent="0.25">
      <c r="A15" s="170" t="s">
        <v>185</v>
      </c>
      <c r="B15" s="148">
        <v>2294</v>
      </c>
      <c r="C15" s="148">
        <v>2329</v>
      </c>
      <c r="D15" s="148">
        <v>2479</v>
      </c>
      <c r="E15" s="148">
        <v>2674</v>
      </c>
      <c r="F15" s="148">
        <v>2903</v>
      </c>
    </row>
    <row r="16" spans="1:6" ht="14.25" customHeight="1" x14ac:dyDescent="0.25">
      <c r="A16" s="170" t="s">
        <v>186</v>
      </c>
      <c r="B16" s="148"/>
      <c r="C16" s="148"/>
      <c r="D16" s="148"/>
      <c r="E16" s="148"/>
      <c r="F16" s="148"/>
    </row>
    <row r="17" spans="1:6" ht="14.25" customHeight="1" x14ac:dyDescent="0.25">
      <c r="A17" s="146" t="s">
        <v>189</v>
      </c>
      <c r="B17" s="148">
        <v>108612</v>
      </c>
      <c r="C17" s="148">
        <v>103983</v>
      </c>
      <c r="D17" s="148">
        <v>111310</v>
      </c>
      <c r="E17" s="148">
        <v>116023</v>
      </c>
      <c r="F17" s="148">
        <v>119562</v>
      </c>
    </row>
    <row r="18" spans="1:6" ht="14.25" customHeight="1" x14ac:dyDescent="0.25">
      <c r="A18" s="146" t="s">
        <v>192</v>
      </c>
      <c r="B18" s="148">
        <v>12689</v>
      </c>
      <c r="C18" s="148">
        <v>12082</v>
      </c>
      <c r="D18" s="148">
        <v>11222</v>
      </c>
      <c r="E18" s="148">
        <v>11180</v>
      </c>
      <c r="F18" s="148">
        <v>11098</v>
      </c>
    </row>
    <row r="19" spans="1:6" ht="14.25" customHeight="1" x14ac:dyDescent="0.25">
      <c r="A19" s="146" t="s">
        <v>194</v>
      </c>
      <c r="B19" s="228">
        <v>0</v>
      </c>
      <c r="C19" s="148">
        <v>8</v>
      </c>
      <c r="D19" s="148">
        <v>8</v>
      </c>
      <c r="E19" s="148">
        <v>8</v>
      </c>
      <c r="F19" s="148">
        <v>8</v>
      </c>
    </row>
    <row r="20" spans="1:6" ht="14.25" customHeight="1" x14ac:dyDescent="0.25">
      <c r="A20" s="142" t="s">
        <v>196</v>
      </c>
      <c r="B20" s="141">
        <v>169454</v>
      </c>
      <c r="C20" s="141">
        <v>169682</v>
      </c>
      <c r="D20" s="141">
        <v>173064</v>
      </c>
      <c r="E20" s="141">
        <v>176474</v>
      </c>
      <c r="F20" s="141">
        <v>181997</v>
      </c>
    </row>
    <row r="21" spans="1:6" ht="14.25" customHeight="1" x14ac:dyDescent="0.25">
      <c r="A21" s="139" t="s">
        <v>215</v>
      </c>
      <c r="B21" s="158"/>
      <c r="C21" s="158"/>
      <c r="D21" s="158"/>
      <c r="E21" s="158"/>
      <c r="F21" s="158"/>
    </row>
    <row r="22" spans="1:6" ht="14.25" customHeight="1" x14ac:dyDescent="0.25">
      <c r="A22" s="170" t="s">
        <v>198</v>
      </c>
      <c r="B22" s="148">
        <v>298</v>
      </c>
      <c r="C22" s="148">
        <v>312</v>
      </c>
      <c r="D22" s="148">
        <v>275</v>
      </c>
      <c r="E22" s="148">
        <v>230</v>
      </c>
      <c r="F22" s="148">
        <v>229</v>
      </c>
    </row>
    <row r="23" spans="1:6" ht="14.25" customHeight="1" x14ac:dyDescent="0.25">
      <c r="A23" s="170" t="s">
        <v>200</v>
      </c>
      <c r="B23" s="148">
        <v>9</v>
      </c>
      <c r="C23" s="148">
        <v>10</v>
      </c>
      <c r="D23" s="148">
        <v>10</v>
      </c>
      <c r="E23" s="148">
        <v>10</v>
      </c>
      <c r="F23" s="148">
        <v>10</v>
      </c>
    </row>
    <row r="24" spans="1:6" ht="14.25" customHeight="1" x14ac:dyDescent="0.25">
      <c r="A24" s="170" t="s">
        <v>202</v>
      </c>
      <c r="B24" s="148">
        <v>276</v>
      </c>
      <c r="C24" s="148">
        <v>341</v>
      </c>
      <c r="D24" s="148">
        <v>185</v>
      </c>
      <c r="E24" s="148">
        <v>183</v>
      </c>
      <c r="F24" s="148">
        <v>181</v>
      </c>
    </row>
    <row r="25" spans="1:6" ht="14.25" customHeight="1" x14ac:dyDescent="0.25">
      <c r="A25" s="170" t="s">
        <v>203</v>
      </c>
      <c r="B25" s="148"/>
      <c r="C25" s="148"/>
      <c r="D25" s="148"/>
      <c r="E25" s="148"/>
      <c r="F25" s="148"/>
    </row>
    <row r="26" spans="1:6" ht="14.25" customHeight="1" x14ac:dyDescent="0.25">
      <c r="A26" s="146" t="s">
        <v>205</v>
      </c>
      <c r="B26" s="148">
        <v>96897</v>
      </c>
      <c r="C26" s="148">
        <v>98093</v>
      </c>
      <c r="D26" s="148">
        <v>102638</v>
      </c>
      <c r="E26" s="148">
        <v>104108</v>
      </c>
      <c r="F26" s="148">
        <v>104601</v>
      </c>
    </row>
    <row r="27" spans="1:6" ht="14.25" customHeight="1" x14ac:dyDescent="0.25">
      <c r="A27" s="146" t="s">
        <v>207</v>
      </c>
      <c r="B27" s="148">
        <v>11692</v>
      </c>
      <c r="C27" s="148">
        <v>13277</v>
      </c>
      <c r="D27" s="148">
        <v>13437</v>
      </c>
      <c r="E27" s="148">
        <v>13503</v>
      </c>
      <c r="F27" s="148">
        <v>13476</v>
      </c>
    </row>
    <row r="28" spans="1:6" ht="14.25" customHeight="1" x14ac:dyDescent="0.25">
      <c r="A28" s="146" t="s">
        <v>209</v>
      </c>
      <c r="B28" s="148">
        <v>129273</v>
      </c>
      <c r="C28" s="148">
        <v>127042</v>
      </c>
      <c r="D28" s="148">
        <v>137058</v>
      </c>
      <c r="E28" s="148">
        <v>149062</v>
      </c>
      <c r="F28" s="148">
        <v>159350</v>
      </c>
    </row>
    <row r="29" spans="1:6" ht="14.25" customHeight="1" x14ac:dyDescent="0.25">
      <c r="A29" s="170" t="s">
        <v>211</v>
      </c>
      <c r="B29" s="148">
        <v>3446</v>
      </c>
      <c r="C29" s="148">
        <v>3723</v>
      </c>
      <c r="D29" s="148">
        <v>3520</v>
      </c>
      <c r="E29" s="148">
        <v>3251</v>
      </c>
      <c r="F29" s="148">
        <v>2942</v>
      </c>
    </row>
    <row r="30" spans="1:6" ht="14.25" customHeight="1" x14ac:dyDescent="0.25">
      <c r="A30" s="170" t="s">
        <v>213</v>
      </c>
      <c r="B30" s="148">
        <v>8936</v>
      </c>
      <c r="C30" s="148">
        <v>9374</v>
      </c>
      <c r="D30" s="148">
        <v>10633</v>
      </c>
      <c r="E30" s="148">
        <v>11665</v>
      </c>
      <c r="F30" s="148">
        <v>12716</v>
      </c>
    </row>
    <row r="31" spans="1:6" ht="14.25" customHeight="1" x14ac:dyDescent="0.25">
      <c r="A31" s="142" t="s">
        <v>461</v>
      </c>
      <c r="B31" s="141">
        <v>250826</v>
      </c>
      <c r="C31" s="141">
        <v>252172</v>
      </c>
      <c r="D31" s="141">
        <v>267757</v>
      </c>
      <c r="E31" s="141">
        <v>282012</v>
      </c>
      <c r="F31" s="141">
        <v>293505</v>
      </c>
    </row>
    <row r="32" spans="1:6" ht="14.25" customHeight="1" x14ac:dyDescent="0.25">
      <c r="A32" s="142" t="s">
        <v>217</v>
      </c>
      <c r="B32" s="181">
        <v>420280</v>
      </c>
      <c r="C32" s="181">
        <v>421853</v>
      </c>
      <c r="D32" s="181">
        <v>440821</v>
      </c>
      <c r="E32" s="181">
        <v>458486</v>
      </c>
      <c r="F32" s="181">
        <v>475501</v>
      </c>
    </row>
    <row r="33" spans="1:6" ht="14.25" customHeight="1" x14ac:dyDescent="0.25">
      <c r="A33" s="139" t="s">
        <v>218</v>
      </c>
      <c r="B33" s="140"/>
      <c r="C33" s="140"/>
      <c r="D33" s="140"/>
      <c r="E33" s="140"/>
      <c r="F33" s="140"/>
    </row>
    <row r="34" spans="1:6" ht="14.25" customHeight="1" x14ac:dyDescent="0.25">
      <c r="A34" s="170" t="s">
        <v>220</v>
      </c>
      <c r="B34" s="148">
        <v>93</v>
      </c>
      <c r="C34" s="148">
        <v>9</v>
      </c>
      <c r="D34" s="148">
        <v>9</v>
      </c>
      <c r="E34" s="148">
        <v>9</v>
      </c>
      <c r="F34" s="148">
        <v>9</v>
      </c>
    </row>
    <row r="35" spans="1:6" ht="14.25" customHeight="1" x14ac:dyDescent="0.25">
      <c r="A35" s="170" t="s">
        <v>222</v>
      </c>
      <c r="B35" s="148">
        <v>7273</v>
      </c>
      <c r="C35" s="148">
        <v>7314</v>
      </c>
      <c r="D35" s="148">
        <v>7696</v>
      </c>
      <c r="E35" s="148">
        <v>7888</v>
      </c>
      <c r="F35" s="148">
        <v>7770</v>
      </c>
    </row>
    <row r="36" spans="1:6" ht="14.25" customHeight="1" x14ac:dyDescent="0.25">
      <c r="A36" s="170" t="s">
        <v>223</v>
      </c>
      <c r="B36" s="148">
        <v>15</v>
      </c>
      <c r="C36" s="148">
        <v>22</v>
      </c>
      <c r="D36" s="148">
        <v>10</v>
      </c>
      <c r="E36" s="148">
        <v>0</v>
      </c>
      <c r="F36" s="148">
        <v>0</v>
      </c>
    </row>
    <row r="37" spans="1:6" ht="14.25" customHeight="1" x14ac:dyDescent="0.25">
      <c r="A37" s="170" t="s">
        <v>225</v>
      </c>
      <c r="B37" s="148">
        <v>147</v>
      </c>
      <c r="C37" s="148">
        <v>259</v>
      </c>
      <c r="D37" s="148">
        <v>259</v>
      </c>
      <c r="E37" s="148">
        <v>259</v>
      </c>
      <c r="F37" s="148">
        <v>259</v>
      </c>
    </row>
    <row r="38" spans="1:6" ht="14.25" customHeight="1" x14ac:dyDescent="0.25">
      <c r="A38" s="170" t="s">
        <v>227</v>
      </c>
      <c r="B38" s="148">
        <v>50091</v>
      </c>
      <c r="C38" s="148">
        <v>55318</v>
      </c>
      <c r="D38" s="148">
        <v>64542</v>
      </c>
      <c r="E38" s="148">
        <v>73196</v>
      </c>
      <c r="F38" s="148">
        <v>81068</v>
      </c>
    </row>
    <row r="39" spans="1:6" ht="14.25" customHeight="1" x14ac:dyDescent="0.25">
      <c r="A39" s="170" t="s">
        <v>229</v>
      </c>
      <c r="B39" s="148">
        <v>783</v>
      </c>
      <c r="C39" s="148">
        <v>816</v>
      </c>
      <c r="D39" s="148">
        <v>850</v>
      </c>
      <c r="E39" s="148">
        <v>828</v>
      </c>
      <c r="F39" s="148">
        <v>797</v>
      </c>
    </row>
    <row r="40" spans="1:6" ht="14.25" customHeight="1" x14ac:dyDescent="0.25">
      <c r="A40" s="170" t="s">
        <v>231</v>
      </c>
      <c r="B40" s="148">
        <v>19820</v>
      </c>
      <c r="C40" s="148">
        <v>21576</v>
      </c>
      <c r="D40" s="148">
        <v>21822</v>
      </c>
      <c r="E40" s="148">
        <v>21680</v>
      </c>
      <c r="F40" s="148">
        <v>21821</v>
      </c>
    </row>
    <row r="41" spans="1:6" ht="14.25" customHeight="1" x14ac:dyDescent="0.25">
      <c r="A41" s="170" t="s">
        <v>455</v>
      </c>
      <c r="B41" s="148">
        <v>58731</v>
      </c>
      <c r="C41" s="148">
        <v>67799</v>
      </c>
      <c r="D41" s="148">
        <v>61324</v>
      </c>
      <c r="E41" s="148">
        <v>52221</v>
      </c>
      <c r="F41" s="148">
        <v>46742</v>
      </c>
    </row>
    <row r="42" spans="1:6" ht="14.25" customHeight="1" x14ac:dyDescent="0.25">
      <c r="A42" s="170" t="s">
        <v>235</v>
      </c>
      <c r="B42" s="148">
        <v>122</v>
      </c>
      <c r="C42" s="148">
        <v>113</v>
      </c>
      <c r="D42" s="148">
        <v>112</v>
      </c>
      <c r="E42" s="148">
        <v>110</v>
      </c>
      <c r="F42" s="148">
        <v>115</v>
      </c>
    </row>
    <row r="43" spans="1:6" ht="14.25" customHeight="1" x14ac:dyDescent="0.25">
      <c r="A43" s="170" t="s">
        <v>237</v>
      </c>
      <c r="B43" s="148">
        <v>10556</v>
      </c>
      <c r="C43" s="148">
        <v>11406</v>
      </c>
      <c r="D43" s="148">
        <v>11553</v>
      </c>
      <c r="E43" s="148">
        <v>11683</v>
      </c>
      <c r="F43" s="148">
        <v>11843</v>
      </c>
    </row>
    <row r="44" spans="1:6" ht="14.25" customHeight="1" x14ac:dyDescent="0.25">
      <c r="A44" s="170" t="s">
        <v>239</v>
      </c>
      <c r="B44" s="148">
        <v>5701</v>
      </c>
      <c r="C44" s="148">
        <v>6153</v>
      </c>
      <c r="D44" s="148">
        <v>6181</v>
      </c>
      <c r="E44" s="148">
        <v>5888</v>
      </c>
      <c r="F44" s="148">
        <v>5864</v>
      </c>
    </row>
    <row r="45" spans="1:6" ht="14.25" customHeight="1" x14ac:dyDescent="0.25">
      <c r="A45" s="142" t="s">
        <v>241</v>
      </c>
      <c r="B45" s="181">
        <v>153334</v>
      </c>
      <c r="C45" s="181">
        <v>170785</v>
      </c>
      <c r="D45" s="181">
        <v>174359</v>
      </c>
      <c r="E45" s="181">
        <v>173761</v>
      </c>
      <c r="F45" s="181">
        <v>176289</v>
      </c>
    </row>
    <row r="46" spans="1:6" ht="14.25" customHeight="1" x14ac:dyDescent="0.25">
      <c r="A46" s="182" t="s">
        <v>244</v>
      </c>
      <c r="B46" s="181">
        <v>266946</v>
      </c>
      <c r="C46" s="181">
        <v>251068</v>
      </c>
      <c r="D46" s="181">
        <v>266462</v>
      </c>
      <c r="E46" s="181">
        <v>284725</v>
      </c>
      <c r="F46" s="181">
        <v>299213</v>
      </c>
    </row>
    <row r="47" spans="1:6" ht="14.25" customHeight="1" x14ac:dyDescent="0.25">
      <c r="A47" s="142"/>
      <c r="B47" s="162"/>
      <c r="C47" s="162"/>
      <c r="D47" s="162"/>
      <c r="E47" s="162"/>
      <c r="F47" s="162"/>
    </row>
    <row r="48" spans="1:6" ht="14.25" customHeight="1" x14ac:dyDescent="0.25">
      <c r="A48" s="139" t="s">
        <v>245</v>
      </c>
      <c r="B48" s="162"/>
      <c r="C48" s="162"/>
      <c r="D48" s="162"/>
      <c r="E48" s="162"/>
      <c r="F48" s="162"/>
    </row>
    <row r="49" spans="1:6" ht="14.25" customHeight="1" x14ac:dyDescent="0.25">
      <c r="A49" s="170" t="s">
        <v>247</v>
      </c>
      <c r="B49" s="148">
        <v>87986</v>
      </c>
      <c r="C49" s="148">
        <v>74517</v>
      </c>
      <c r="D49" s="148">
        <v>82287</v>
      </c>
      <c r="E49" s="148">
        <v>94345</v>
      </c>
      <c r="F49" s="148">
        <v>102642</v>
      </c>
    </row>
    <row r="50" spans="1:6" ht="14.25" customHeight="1" x14ac:dyDescent="0.25">
      <c r="A50" s="170" t="s">
        <v>250</v>
      </c>
      <c r="B50" s="148">
        <v>178960</v>
      </c>
      <c r="C50" s="148">
        <v>176551</v>
      </c>
      <c r="D50" s="148">
        <v>184175</v>
      </c>
      <c r="E50" s="148">
        <v>190380</v>
      </c>
      <c r="F50" s="148">
        <v>196571</v>
      </c>
    </row>
    <row r="51" spans="1:6" ht="14.25" customHeight="1" x14ac:dyDescent="0.25">
      <c r="A51" s="182" t="s">
        <v>254</v>
      </c>
      <c r="B51" s="181">
        <v>266946</v>
      </c>
      <c r="C51" s="181">
        <v>251068</v>
      </c>
      <c r="D51" s="181">
        <v>266462</v>
      </c>
      <c r="E51" s="181">
        <v>284725</v>
      </c>
      <c r="F51" s="181">
        <v>299213</v>
      </c>
    </row>
    <row r="52" spans="1:6" ht="14.25" customHeight="1" x14ac:dyDescent="0.25">
      <c r="A52" s="183" t="s">
        <v>166</v>
      </c>
      <c r="B52" s="184"/>
      <c r="C52" s="184"/>
      <c r="D52" s="184"/>
      <c r="E52" s="184"/>
      <c r="F52" s="184"/>
    </row>
    <row r="53" spans="1:6" ht="14.25" customHeight="1" x14ac:dyDescent="0.25">
      <c r="A53" s="142" t="s">
        <v>465</v>
      </c>
      <c r="B53" s="141">
        <v>12354</v>
      </c>
      <c r="C53" s="141">
        <v>12867</v>
      </c>
      <c r="D53" s="141">
        <v>25316</v>
      </c>
      <c r="E53" s="141">
        <v>35397</v>
      </c>
      <c r="F53" s="141">
        <v>41414</v>
      </c>
    </row>
    <row r="54" spans="1:6" ht="14.25" customHeight="1" x14ac:dyDescent="0.25">
      <c r="A54" s="142" t="s">
        <v>466</v>
      </c>
      <c r="B54" s="141">
        <v>92493</v>
      </c>
      <c r="C54" s="141">
        <v>105086</v>
      </c>
      <c r="D54" s="141">
        <v>112604</v>
      </c>
      <c r="E54" s="141">
        <v>113310</v>
      </c>
      <c r="F54" s="141">
        <v>113854</v>
      </c>
    </row>
    <row r="55" spans="1:6" ht="14.25" customHeight="1" x14ac:dyDescent="0.25">
      <c r="A55" s="185" t="s">
        <v>467</v>
      </c>
      <c r="B55" s="186">
        <v>16119</v>
      </c>
      <c r="C55" s="186">
        <v>-1104</v>
      </c>
      <c r="D55" s="186">
        <v>-1295</v>
      </c>
      <c r="E55" s="186">
        <v>2713</v>
      </c>
      <c r="F55" s="186">
        <v>5708</v>
      </c>
    </row>
    <row r="56" spans="1:6" ht="14.25" customHeight="1" x14ac:dyDescent="0.25">
      <c r="A56" s="209"/>
      <c r="B56" s="210"/>
      <c r="C56" s="210"/>
      <c r="D56" s="210"/>
      <c r="E56" s="210"/>
      <c r="F56" s="210"/>
    </row>
    <row r="57" spans="1:6" ht="69" customHeight="1" x14ac:dyDescent="0.25">
      <c r="A57" s="215" t="s">
        <v>474</v>
      </c>
      <c r="B57" s="215"/>
      <c r="C57" s="215"/>
      <c r="D57" s="215"/>
      <c r="E57" s="215"/>
      <c r="F57" s="215"/>
    </row>
    <row r="58" spans="1:6" ht="16.5" customHeight="1" x14ac:dyDescent="0.25">
      <c r="A58" s="202"/>
    </row>
    <row r="59" spans="1:6" x14ac:dyDescent="0.25">
      <c r="A59" s="202"/>
    </row>
    <row r="60" spans="1:6" x14ac:dyDescent="0.25">
      <c r="A60" s="202"/>
    </row>
  </sheetData>
  <mergeCells count="2">
    <mergeCell ref="D4:F4"/>
    <mergeCell ref="A57:F57"/>
  </mergeCells>
  <printOptions horizontalCentered="1" verticalCentered="1"/>
  <pageMargins left="0" right="0" top="0" bottom="0" header="0" footer="0"/>
  <pageSetup paperSize="9" scale="82"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F49"/>
  <sheetViews>
    <sheetView showGridLines="0" zoomScale="90" zoomScaleNormal="90" workbookViewId="0">
      <selection activeCell="I25" sqref="I25"/>
    </sheetView>
  </sheetViews>
  <sheetFormatPr defaultColWidth="9.140625" defaultRowHeight="15" x14ac:dyDescent="0.25"/>
  <cols>
    <col min="1" max="1" width="49.140625" style="55" bestFit="1" customWidth="1"/>
    <col min="2" max="4" width="8.85546875" style="55" bestFit="1" customWidth="1"/>
    <col min="5" max="5" width="8.28515625" style="55" customWidth="1"/>
    <col min="6" max="6" width="8.85546875" style="55" bestFit="1" customWidth="1"/>
    <col min="7" max="16384" width="9.140625" style="55"/>
  </cols>
  <sheetData>
    <row r="1" spans="1:6" x14ac:dyDescent="0.25">
      <c r="A1" s="201" t="s">
        <v>366</v>
      </c>
      <c r="B1" s="172"/>
      <c r="C1" s="172"/>
      <c r="D1" s="172"/>
      <c r="E1" s="171"/>
      <c r="F1" s="171"/>
    </row>
    <row r="2" spans="1:6" x14ac:dyDescent="0.25">
      <c r="A2" s="165"/>
      <c r="B2" s="173"/>
      <c r="C2" s="173"/>
      <c r="D2" s="173"/>
      <c r="E2" s="173"/>
      <c r="F2" s="173"/>
    </row>
    <row r="3" spans="1:6" x14ac:dyDescent="0.25">
      <c r="A3" s="154"/>
      <c r="B3" s="194" t="s">
        <v>21</v>
      </c>
      <c r="C3" s="195" t="s">
        <v>21</v>
      </c>
      <c r="D3" s="190" t="s">
        <v>22</v>
      </c>
      <c r="E3" s="190" t="s">
        <v>450</v>
      </c>
      <c r="F3" s="190" t="s">
        <v>468</v>
      </c>
    </row>
    <row r="4" spans="1:6" x14ac:dyDescent="0.25">
      <c r="A4" s="154"/>
      <c r="B4" s="193" t="s">
        <v>24</v>
      </c>
      <c r="C4" s="189" t="s">
        <v>23</v>
      </c>
      <c r="D4" s="214" t="s">
        <v>25</v>
      </c>
      <c r="E4" s="214"/>
      <c r="F4" s="214"/>
    </row>
    <row r="5" spans="1:6" x14ac:dyDescent="0.25">
      <c r="A5" s="155"/>
      <c r="B5" s="174" t="s">
        <v>30</v>
      </c>
      <c r="C5" s="174" t="s">
        <v>30</v>
      </c>
      <c r="D5" s="174" t="s">
        <v>30</v>
      </c>
      <c r="E5" s="174" t="s">
        <v>30</v>
      </c>
      <c r="F5" s="174" t="s">
        <v>30</v>
      </c>
    </row>
    <row r="6" spans="1:6" x14ac:dyDescent="0.25">
      <c r="A6" s="147" t="s">
        <v>262</v>
      </c>
      <c r="B6" s="175"/>
      <c r="C6" s="175"/>
      <c r="D6" s="175"/>
      <c r="E6" s="175"/>
      <c r="F6" s="175"/>
    </row>
    <row r="7" spans="1:6" x14ac:dyDescent="0.25">
      <c r="A7" s="46" t="s">
        <v>264</v>
      </c>
      <c r="B7" s="135">
        <v>31954</v>
      </c>
      <c r="C7" s="135">
        <v>32949</v>
      </c>
      <c r="D7" s="135">
        <v>35607</v>
      </c>
      <c r="E7" s="135">
        <v>36758</v>
      </c>
      <c r="F7" s="135">
        <v>38280</v>
      </c>
    </row>
    <row r="8" spans="1:6" x14ac:dyDescent="0.25">
      <c r="A8" s="46" t="s">
        <v>267</v>
      </c>
      <c r="B8" s="135">
        <v>10249</v>
      </c>
      <c r="C8" s="135">
        <v>9764</v>
      </c>
      <c r="D8" s="135">
        <v>10910</v>
      </c>
      <c r="E8" s="135">
        <v>10245</v>
      </c>
      <c r="F8" s="135">
        <v>9404</v>
      </c>
    </row>
    <row r="9" spans="1:6" x14ac:dyDescent="0.25">
      <c r="A9" s="46" t="s">
        <v>269</v>
      </c>
      <c r="B9" s="135">
        <v>32859</v>
      </c>
      <c r="C9" s="135">
        <v>32553</v>
      </c>
      <c r="D9" s="135">
        <v>34077</v>
      </c>
      <c r="E9" s="135">
        <v>35661</v>
      </c>
      <c r="F9" s="135">
        <v>37430</v>
      </c>
    </row>
    <row r="10" spans="1:6" x14ac:dyDescent="0.25">
      <c r="A10" s="46" t="s">
        <v>271</v>
      </c>
      <c r="B10" s="135">
        <v>235</v>
      </c>
      <c r="C10" s="135">
        <v>287</v>
      </c>
      <c r="D10" s="135">
        <v>308</v>
      </c>
      <c r="E10" s="135">
        <v>317</v>
      </c>
      <c r="F10" s="135">
        <v>310</v>
      </c>
    </row>
    <row r="11" spans="1:6" x14ac:dyDescent="0.25">
      <c r="A11" s="46" t="s">
        <v>273</v>
      </c>
      <c r="B11" s="135">
        <v>1714</v>
      </c>
      <c r="C11" s="135">
        <v>1820</v>
      </c>
      <c r="D11" s="135">
        <v>1329</v>
      </c>
      <c r="E11" s="135">
        <v>811</v>
      </c>
      <c r="F11" s="135">
        <v>587</v>
      </c>
    </row>
    <row r="12" spans="1:6" x14ac:dyDescent="0.25">
      <c r="A12" s="46" t="s">
        <v>276</v>
      </c>
      <c r="B12" s="135">
        <v>10283</v>
      </c>
      <c r="C12" s="135">
        <v>8461</v>
      </c>
      <c r="D12" s="135">
        <v>8740</v>
      </c>
      <c r="E12" s="135">
        <v>8131</v>
      </c>
      <c r="F12" s="135">
        <v>8072</v>
      </c>
    </row>
    <row r="13" spans="1:6" x14ac:dyDescent="0.25">
      <c r="A13" s="134" t="s">
        <v>279</v>
      </c>
      <c r="B13" s="136">
        <v>87295</v>
      </c>
      <c r="C13" s="136">
        <v>85834</v>
      </c>
      <c r="D13" s="136">
        <v>90970</v>
      </c>
      <c r="E13" s="136">
        <v>91924</v>
      </c>
      <c r="F13" s="136">
        <v>94083</v>
      </c>
    </row>
    <row r="14" spans="1:6" x14ac:dyDescent="0.25">
      <c r="A14" s="147" t="s">
        <v>280</v>
      </c>
      <c r="B14" s="176"/>
      <c r="C14" s="176"/>
      <c r="D14" s="176"/>
      <c r="E14" s="176"/>
      <c r="F14" s="176"/>
    </row>
    <row r="15" spans="1:6" x14ac:dyDescent="0.25">
      <c r="A15" s="46" t="s">
        <v>282</v>
      </c>
      <c r="B15" s="135">
        <v>-33794</v>
      </c>
      <c r="C15" s="135">
        <v>-33903</v>
      </c>
      <c r="D15" s="135">
        <v>-34628</v>
      </c>
      <c r="E15" s="135">
        <v>-36686</v>
      </c>
      <c r="F15" s="135">
        <v>-38628</v>
      </c>
    </row>
    <row r="16" spans="1:6" x14ac:dyDescent="0.25">
      <c r="A16" s="46" t="s">
        <v>284</v>
      </c>
      <c r="B16" s="135">
        <v>-4567</v>
      </c>
      <c r="C16" s="135">
        <v>-4614</v>
      </c>
      <c r="D16" s="135">
        <v>-4617</v>
      </c>
      <c r="E16" s="135">
        <v>-4852</v>
      </c>
      <c r="F16" s="135">
        <v>-5097</v>
      </c>
    </row>
    <row r="17" spans="1:6" x14ac:dyDescent="0.25">
      <c r="A17" s="46" t="s">
        <v>286</v>
      </c>
      <c r="B17" s="135">
        <v>-20661</v>
      </c>
      <c r="C17" s="135">
        <v>-20800</v>
      </c>
      <c r="D17" s="135">
        <v>-22278</v>
      </c>
      <c r="E17" s="135">
        <v>-21146</v>
      </c>
      <c r="F17" s="135">
        <v>-20959</v>
      </c>
    </row>
    <row r="18" spans="1:6" x14ac:dyDescent="0.25">
      <c r="A18" s="46" t="s">
        <v>288</v>
      </c>
      <c r="B18" s="135">
        <v>-14997</v>
      </c>
      <c r="C18" s="135">
        <v>-15010</v>
      </c>
      <c r="D18" s="135">
        <v>-16196</v>
      </c>
      <c r="E18" s="135">
        <v>-16080</v>
      </c>
      <c r="F18" s="135">
        <v>-15738</v>
      </c>
    </row>
    <row r="19" spans="1:6" x14ac:dyDescent="0.25">
      <c r="A19" s="46" t="s">
        <v>290</v>
      </c>
      <c r="B19" s="135">
        <v>-1868</v>
      </c>
      <c r="C19" s="135">
        <v>-1892</v>
      </c>
      <c r="D19" s="135">
        <v>-2317</v>
      </c>
      <c r="E19" s="135">
        <v>-2479</v>
      </c>
      <c r="F19" s="135">
        <v>-2610</v>
      </c>
    </row>
    <row r="20" spans="1:6" x14ac:dyDescent="0.25">
      <c r="A20" s="46" t="s">
        <v>293</v>
      </c>
      <c r="B20" s="135">
        <v>-4714</v>
      </c>
      <c r="C20" s="135">
        <v>-3624</v>
      </c>
      <c r="D20" s="135">
        <v>-3890</v>
      </c>
      <c r="E20" s="135">
        <v>-2971</v>
      </c>
      <c r="F20" s="135">
        <v>-2919</v>
      </c>
    </row>
    <row r="21" spans="1:6" ht="25.5" customHeight="1" x14ac:dyDescent="0.25">
      <c r="A21" s="134" t="s">
        <v>296</v>
      </c>
      <c r="B21" s="187">
        <v>-80602</v>
      </c>
      <c r="C21" s="187">
        <v>-79843</v>
      </c>
      <c r="D21" s="187">
        <v>-83925</v>
      </c>
      <c r="E21" s="187">
        <v>-84215</v>
      </c>
      <c r="F21" s="187">
        <v>-85950</v>
      </c>
    </row>
    <row r="22" spans="1:6" x14ac:dyDescent="0.25">
      <c r="A22" s="134" t="s">
        <v>299</v>
      </c>
      <c r="B22" s="136">
        <v>6693</v>
      </c>
      <c r="C22" s="136">
        <v>5991</v>
      </c>
      <c r="D22" s="136">
        <v>7045</v>
      </c>
      <c r="E22" s="136">
        <v>7709</v>
      </c>
      <c r="F22" s="136">
        <v>8134</v>
      </c>
    </row>
    <row r="23" spans="1:6" x14ac:dyDescent="0.25">
      <c r="A23" s="73" t="s">
        <v>463</v>
      </c>
      <c r="B23" s="176"/>
      <c r="C23" s="176"/>
      <c r="D23" s="176"/>
      <c r="E23" s="176"/>
      <c r="F23" s="176"/>
    </row>
    <row r="24" spans="1:6" x14ac:dyDescent="0.25">
      <c r="A24" s="46" t="s">
        <v>150</v>
      </c>
      <c r="B24" s="135">
        <v>1120</v>
      </c>
      <c r="C24" s="135">
        <v>523</v>
      </c>
      <c r="D24" s="135">
        <v>1233</v>
      </c>
      <c r="E24" s="135">
        <v>1486</v>
      </c>
      <c r="F24" s="135">
        <v>1200</v>
      </c>
    </row>
    <row r="25" spans="1:6" x14ac:dyDescent="0.25">
      <c r="A25" s="46" t="s">
        <v>304</v>
      </c>
      <c r="B25" s="143">
        <v>-20525</v>
      </c>
      <c r="C25" s="143">
        <v>-20703</v>
      </c>
      <c r="D25" s="143">
        <v>-17809</v>
      </c>
      <c r="E25" s="143">
        <v>-16663</v>
      </c>
      <c r="F25" s="143">
        <v>-15148</v>
      </c>
    </row>
    <row r="26" spans="1:6" ht="23.25" x14ac:dyDescent="0.25">
      <c r="A26" s="133" t="s">
        <v>300</v>
      </c>
      <c r="B26" s="136">
        <v>-19404</v>
      </c>
      <c r="C26" s="136">
        <v>-20180</v>
      </c>
      <c r="D26" s="136">
        <v>-16576</v>
      </c>
      <c r="E26" s="136">
        <v>-15178</v>
      </c>
      <c r="F26" s="136">
        <v>-13948</v>
      </c>
    </row>
    <row r="27" spans="1:6" ht="23.25" x14ac:dyDescent="0.25">
      <c r="A27" s="147" t="s">
        <v>306</v>
      </c>
      <c r="B27" s="176"/>
      <c r="C27" s="176"/>
      <c r="D27" s="176"/>
      <c r="E27" s="176"/>
      <c r="F27" s="176"/>
    </row>
    <row r="28" spans="1:6" x14ac:dyDescent="0.25">
      <c r="A28" s="46" t="s">
        <v>309</v>
      </c>
      <c r="B28" s="135">
        <v>158</v>
      </c>
      <c r="C28" s="135">
        <v>1379</v>
      </c>
      <c r="D28" s="135">
        <v>2290</v>
      </c>
      <c r="E28" s="135">
        <v>518</v>
      </c>
      <c r="F28" s="135">
        <v>500</v>
      </c>
    </row>
    <row r="29" spans="1:6" x14ac:dyDescent="0.25">
      <c r="A29" s="46" t="s">
        <v>312</v>
      </c>
      <c r="B29" s="143">
        <v>-3190</v>
      </c>
      <c r="C29" s="143">
        <v>-4475</v>
      </c>
      <c r="D29" s="143">
        <v>-5063</v>
      </c>
      <c r="E29" s="143">
        <v>-2671</v>
      </c>
      <c r="F29" s="143">
        <v>-1663</v>
      </c>
    </row>
    <row r="30" spans="1:6" ht="23.25" x14ac:dyDescent="0.25">
      <c r="A30" s="133" t="s">
        <v>315</v>
      </c>
      <c r="B30" s="136">
        <v>-3032</v>
      </c>
      <c r="C30" s="136">
        <v>-3096</v>
      </c>
      <c r="D30" s="136">
        <v>-2774</v>
      </c>
      <c r="E30" s="136">
        <v>-2152</v>
      </c>
      <c r="F30" s="136">
        <v>-1163</v>
      </c>
    </row>
    <row r="31" spans="1:6" ht="23.25" x14ac:dyDescent="0.25">
      <c r="A31" s="147" t="s">
        <v>464</v>
      </c>
      <c r="B31" s="176"/>
      <c r="C31" s="176"/>
      <c r="D31" s="176"/>
      <c r="E31" s="176"/>
      <c r="F31" s="176"/>
    </row>
    <row r="32" spans="1:6" x14ac:dyDescent="0.25">
      <c r="A32" s="46" t="s">
        <v>319</v>
      </c>
      <c r="B32" s="135">
        <v>9145</v>
      </c>
      <c r="C32" s="135">
        <v>8917</v>
      </c>
      <c r="D32" s="135">
        <v>6727</v>
      </c>
      <c r="E32" s="135">
        <v>3539</v>
      </c>
      <c r="F32" s="135">
        <v>1277</v>
      </c>
    </row>
    <row r="33" spans="1:6" x14ac:dyDescent="0.25">
      <c r="A33" s="46" t="s">
        <v>321</v>
      </c>
      <c r="B33" s="143">
        <v>-2727</v>
      </c>
      <c r="C33" s="143">
        <v>-3234</v>
      </c>
      <c r="D33" s="143">
        <v>-2685</v>
      </c>
      <c r="E33" s="143">
        <v>-1434</v>
      </c>
      <c r="F33" s="143">
        <v>-2282</v>
      </c>
    </row>
    <row r="34" spans="1:6" ht="23.25" x14ac:dyDescent="0.25">
      <c r="A34" s="133" t="s">
        <v>316</v>
      </c>
      <c r="B34" s="136">
        <v>6417</v>
      </c>
      <c r="C34" s="136">
        <v>5683</v>
      </c>
      <c r="D34" s="136">
        <v>4042</v>
      </c>
      <c r="E34" s="136">
        <v>2105</v>
      </c>
      <c r="F34" s="136">
        <v>-1005</v>
      </c>
    </row>
    <row r="35" spans="1:6" x14ac:dyDescent="0.25">
      <c r="A35" s="134" t="s">
        <v>326</v>
      </c>
      <c r="B35" s="136">
        <v>-16019</v>
      </c>
      <c r="C35" s="136">
        <v>-17594</v>
      </c>
      <c r="D35" s="136">
        <v>-15308</v>
      </c>
      <c r="E35" s="136">
        <v>-15225</v>
      </c>
      <c r="F35" s="136">
        <v>-16116</v>
      </c>
    </row>
    <row r="36" spans="1:6" x14ac:dyDescent="0.25">
      <c r="A36" s="147" t="s">
        <v>327</v>
      </c>
      <c r="B36" s="176"/>
      <c r="C36" s="176"/>
      <c r="D36" s="176"/>
      <c r="E36" s="176"/>
      <c r="F36" s="176"/>
    </row>
    <row r="37" spans="1:6" x14ac:dyDescent="0.25">
      <c r="A37" s="46" t="s">
        <v>229</v>
      </c>
      <c r="B37" s="135">
        <v>170</v>
      </c>
      <c r="C37" s="135">
        <v>204</v>
      </c>
      <c r="D37" s="135">
        <v>171</v>
      </c>
      <c r="E37" s="135">
        <v>16</v>
      </c>
      <c r="F37" s="135">
        <v>31</v>
      </c>
    </row>
    <row r="38" spans="1:6" x14ac:dyDescent="0.25">
      <c r="A38" s="46" t="s">
        <v>330</v>
      </c>
      <c r="B38" s="135">
        <v>-203</v>
      </c>
      <c r="C38" s="135">
        <v>-222</v>
      </c>
      <c r="D38" s="135">
        <v>-169</v>
      </c>
      <c r="E38" s="135">
        <v>-51</v>
      </c>
      <c r="F38" s="135">
        <v>-67</v>
      </c>
    </row>
    <row r="39" spans="1:6" x14ac:dyDescent="0.25">
      <c r="A39" s="46" t="s">
        <v>332</v>
      </c>
      <c r="B39" s="135">
        <v>8192</v>
      </c>
      <c r="C39" s="135">
        <v>12043</v>
      </c>
      <c r="D39" s="135">
        <v>9775</v>
      </c>
      <c r="E39" s="135">
        <v>9527</v>
      </c>
      <c r="F39" s="135">
        <v>9021</v>
      </c>
    </row>
    <row r="40" spans="1:6" x14ac:dyDescent="0.25">
      <c r="A40" s="46" t="s">
        <v>334</v>
      </c>
      <c r="B40" s="135">
        <v>-1323</v>
      </c>
      <c r="C40" s="135">
        <v>-1209</v>
      </c>
      <c r="D40" s="135">
        <v>-1691</v>
      </c>
      <c r="E40" s="135">
        <v>-2246</v>
      </c>
      <c r="F40" s="135">
        <v>-1189</v>
      </c>
    </row>
    <row r="41" spans="1:6" x14ac:dyDescent="0.25">
      <c r="A41" s="46" t="s">
        <v>336</v>
      </c>
      <c r="B41" s="135">
        <v>2</v>
      </c>
      <c r="C41" s="135">
        <v>-58</v>
      </c>
      <c r="D41" s="135">
        <v>0</v>
      </c>
      <c r="E41" s="135">
        <v>0</v>
      </c>
      <c r="F41" s="135">
        <v>0</v>
      </c>
    </row>
    <row r="42" spans="1:6" x14ac:dyDescent="0.25">
      <c r="A42" s="46" t="s">
        <v>460</v>
      </c>
      <c r="B42" s="135">
        <v>85</v>
      </c>
      <c r="C42" s="135">
        <v>72</v>
      </c>
      <c r="D42" s="135">
        <v>132</v>
      </c>
      <c r="E42" s="135">
        <v>168</v>
      </c>
      <c r="F42" s="135">
        <v>198</v>
      </c>
    </row>
    <row r="43" spans="1:6" x14ac:dyDescent="0.25">
      <c r="A43" s="134" t="s">
        <v>346</v>
      </c>
      <c r="B43" s="136">
        <v>6923</v>
      </c>
      <c r="C43" s="136">
        <v>10830</v>
      </c>
      <c r="D43" s="136">
        <v>8218</v>
      </c>
      <c r="E43" s="136">
        <v>7415</v>
      </c>
      <c r="F43" s="136">
        <v>7994</v>
      </c>
    </row>
    <row r="44" spans="1:6" x14ac:dyDescent="0.25">
      <c r="A44" s="134" t="s">
        <v>348</v>
      </c>
      <c r="B44" s="137">
        <v>-2403</v>
      </c>
      <c r="C44" s="137">
        <v>-773</v>
      </c>
      <c r="D44" s="137">
        <v>-45</v>
      </c>
      <c r="E44" s="137">
        <v>-101</v>
      </c>
      <c r="F44" s="137">
        <v>11</v>
      </c>
    </row>
    <row r="45" spans="1:6" x14ac:dyDescent="0.25">
      <c r="A45" s="46"/>
      <c r="B45" s="176"/>
      <c r="C45" s="176"/>
      <c r="D45" s="176"/>
      <c r="E45" s="176"/>
      <c r="F45" s="176"/>
    </row>
    <row r="46" spans="1:6" x14ac:dyDescent="0.25">
      <c r="A46" s="147" t="s">
        <v>349</v>
      </c>
      <c r="B46" s="176"/>
      <c r="C46" s="176"/>
      <c r="D46" s="176"/>
      <c r="E46" s="176"/>
      <c r="F46" s="176"/>
    </row>
    <row r="47" spans="1:6" x14ac:dyDescent="0.25">
      <c r="A47" s="46" t="s">
        <v>298</v>
      </c>
      <c r="B47" s="135">
        <v>6693</v>
      </c>
      <c r="C47" s="135">
        <v>5991</v>
      </c>
      <c r="D47" s="135">
        <v>7045</v>
      </c>
      <c r="E47" s="135">
        <v>7709</v>
      </c>
      <c r="F47" s="135">
        <v>8134</v>
      </c>
    </row>
    <row r="48" spans="1:6" x14ac:dyDescent="0.25">
      <c r="A48" s="74" t="s">
        <v>300</v>
      </c>
      <c r="B48" s="135">
        <v>-19404</v>
      </c>
      <c r="C48" s="135">
        <v>-20180</v>
      </c>
      <c r="D48" s="135">
        <v>-16576</v>
      </c>
      <c r="E48" s="135">
        <v>-15178</v>
      </c>
      <c r="F48" s="135">
        <v>-13948</v>
      </c>
    </row>
    <row r="49" spans="1:6" x14ac:dyDescent="0.25">
      <c r="A49" s="188" t="s">
        <v>352</v>
      </c>
      <c r="B49" s="137">
        <v>-12711</v>
      </c>
      <c r="C49" s="137">
        <v>-14189</v>
      </c>
      <c r="D49" s="137">
        <v>-9531</v>
      </c>
      <c r="E49" s="137">
        <v>-7469</v>
      </c>
      <c r="F49" s="137">
        <v>-5814</v>
      </c>
    </row>
  </sheetData>
  <mergeCells count="1">
    <mergeCell ref="D4:F4"/>
  </mergeCells>
  <printOptions horizontalCentered="1" verticalCentered="1"/>
  <pageMargins left="0" right="0" top="0" bottom="0" header="0" footer="0"/>
  <pageSetup paperSize="9" orientation="portrait" horizontalDpi="300" verticalDpi="300" r:id="rId1"/>
  <customProperties>
    <customPr name="SheetOptions" r:id="rId2"/>
    <customPr name="WORKBKFUNCTIONCACHE"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B2:X202"/>
  <sheetViews>
    <sheetView showGridLines="0" topLeftCell="E13" workbookViewId="0">
      <selection activeCell="O25" sqref="O25"/>
    </sheetView>
  </sheetViews>
  <sheetFormatPr defaultRowHeight="15" outlineLevelRow="1" x14ac:dyDescent="0.25"/>
  <cols>
    <col min="2" max="2" width="14.7109375" customWidth="1"/>
    <col min="3" max="3" width="59" customWidth="1"/>
    <col min="4" max="4" width="16.42578125" customWidth="1"/>
    <col min="5" max="5" width="12" customWidth="1"/>
    <col min="6" max="6" width="9.42578125" customWidth="1"/>
    <col min="7" max="7" width="42.85546875" customWidth="1"/>
    <col min="8" max="13" width="8.85546875" customWidth="1"/>
    <col min="14" max="22" width="9.140625" style="3"/>
  </cols>
  <sheetData>
    <row r="2" spans="7:14" x14ac:dyDescent="0.25">
      <c r="G2" s="1" t="s">
        <v>0</v>
      </c>
      <c r="H2" s="2" t="s">
        <v>453</v>
      </c>
      <c r="I2" s="2" t="s">
        <v>370</v>
      </c>
      <c r="J2" s="2" t="s">
        <v>371</v>
      </c>
      <c r="K2" s="2" t="s">
        <v>371</v>
      </c>
      <c r="L2" s="2" t="s">
        <v>371</v>
      </c>
      <c r="M2" s="2" t="s">
        <v>371</v>
      </c>
    </row>
    <row r="3" spans="7:14" x14ac:dyDescent="0.25">
      <c r="G3" s="1" t="s">
        <v>1</v>
      </c>
      <c r="H3" s="2" t="s">
        <v>2</v>
      </c>
      <c r="I3" s="2" t="s">
        <v>2</v>
      </c>
      <c r="J3" s="2" t="s">
        <v>3</v>
      </c>
      <c r="K3" s="2" t="s">
        <v>3</v>
      </c>
      <c r="L3" s="2" t="s">
        <v>3</v>
      </c>
      <c r="M3" s="2" t="s">
        <v>3</v>
      </c>
    </row>
    <row r="4" spans="7:14" x14ac:dyDescent="0.25">
      <c r="G4" s="1" t="s">
        <v>4</v>
      </c>
      <c r="H4" s="2" t="s">
        <v>452</v>
      </c>
      <c r="I4" s="2" t="s">
        <v>449</v>
      </c>
      <c r="J4" s="2" t="s">
        <v>5</v>
      </c>
      <c r="K4" s="2" t="s">
        <v>5</v>
      </c>
      <c r="L4" s="2" t="s">
        <v>5</v>
      </c>
      <c r="M4" s="2" t="s">
        <v>5</v>
      </c>
    </row>
    <row r="5" spans="7:14" x14ac:dyDescent="0.25">
      <c r="G5" s="1" t="s">
        <v>6</v>
      </c>
      <c r="H5" s="2">
        <v>2017</v>
      </c>
      <c r="I5" s="2">
        <v>2018</v>
      </c>
      <c r="J5" s="2">
        <v>2019</v>
      </c>
      <c r="K5" s="2">
        <v>2020</v>
      </c>
      <c r="L5" s="2">
        <v>2021</v>
      </c>
      <c r="M5" s="2">
        <v>2022</v>
      </c>
    </row>
    <row r="6" spans="7:14" x14ac:dyDescent="0.25">
      <c r="G6" s="1" t="s">
        <v>7</v>
      </c>
      <c r="H6" s="2" t="s">
        <v>8</v>
      </c>
      <c r="I6" s="2" t="s">
        <v>8</v>
      </c>
      <c r="J6" s="2" t="s">
        <v>8</v>
      </c>
      <c r="K6" s="2" t="s">
        <v>8</v>
      </c>
      <c r="L6" s="2" t="s">
        <v>8</v>
      </c>
      <c r="M6" s="2" t="s">
        <v>8</v>
      </c>
    </row>
    <row r="7" spans="7:14" x14ac:dyDescent="0.25">
      <c r="G7" s="1" t="s">
        <v>9</v>
      </c>
      <c r="H7" s="2" t="s">
        <v>10</v>
      </c>
      <c r="I7" s="2" t="s">
        <v>10</v>
      </c>
      <c r="J7" s="2" t="s">
        <v>10</v>
      </c>
      <c r="K7" s="2" t="s">
        <v>10</v>
      </c>
      <c r="L7" s="2" t="s">
        <v>10</v>
      </c>
      <c r="M7" s="2" t="s">
        <v>10</v>
      </c>
    </row>
    <row r="8" spans="7:14" x14ac:dyDescent="0.25">
      <c r="G8" s="1" t="s">
        <v>11</v>
      </c>
      <c r="H8" s="2" t="s">
        <v>12</v>
      </c>
      <c r="I8" s="2" t="s">
        <v>12</v>
      </c>
      <c r="J8" s="2" t="s">
        <v>12</v>
      </c>
      <c r="K8" s="2" t="s">
        <v>12</v>
      </c>
      <c r="L8" s="2" t="s">
        <v>12</v>
      </c>
      <c r="M8" s="2" t="s">
        <v>12</v>
      </c>
    </row>
    <row r="9" spans="7:14" x14ac:dyDescent="0.25">
      <c r="G9" s="1" t="s">
        <v>13</v>
      </c>
      <c r="H9" s="2" t="s">
        <v>373</v>
      </c>
      <c r="I9" s="2" t="s">
        <v>373</v>
      </c>
      <c r="J9" s="2" t="s">
        <v>373</v>
      </c>
      <c r="K9" s="2" t="s">
        <v>373</v>
      </c>
      <c r="L9" s="2" t="s">
        <v>373</v>
      </c>
      <c r="M9" s="2" t="s">
        <v>373</v>
      </c>
    </row>
    <row r="10" spans="7:14" x14ac:dyDescent="0.25">
      <c r="G10" s="1" t="s">
        <v>14</v>
      </c>
      <c r="H10" s="4" t="s">
        <v>15</v>
      </c>
      <c r="I10" s="4" t="s">
        <v>15</v>
      </c>
      <c r="J10" s="4" t="s">
        <v>15</v>
      </c>
      <c r="K10" s="4" t="s">
        <v>15</v>
      </c>
      <c r="L10" s="4" t="s">
        <v>15</v>
      </c>
      <c r="M10" s="4" t="s">
        <v>15</v>
      </c>
    </row>
    <row r="11" spans="7:14" x14ac:dyDescent="0.25">
      <c r="G11" s="1" t="s">
        <v>16</v>
      </c>
      <c r="H11" s="2" t="s">
        <v>17</v>
      </c>
      <c r="I11" s="2" t="s">
        <v>17</v>
      </c>
      <c r="J11" s="2" t="s">
        <v>17</v>
      </c>
      <c r="K11" s="2" t="s">
        <v>17</v>
      </c>
      <c r="L11" s="2" t="s">
        <v>17</v>
      </c>
      <c r="M11" s="2" t="s">
        <v>17</v>
      </c>
    </row>
    <row r="12" spans="7:14" x14ac:dyDescent="0.25">
      <c r="G12" s="1" t="s">
        <v>18</v>
      </c>
      <c r="H12" s="4" t="s">
        <v>372</v>
      </c>
      <c r="I12" s="4" t="s">
        <v>372</v>
      </c>
      <c r="J12" s="4" t="s">
        <v>372</v>
      </c>
      <c r="K12" s="4" t="s">
        <v>372</v>
      </c>
      <c r="L12" s="4" t="s">
        <v>372</v>
      </c>
      <c r="M12" s="4" t="s">
        <v>372</v>
      </c>
    </row>
    <row r="14" spans="7:14" x14ac:dyDescent="0.25">
      <c r="G14" s="217" t="s">
        <v>367</v>
      </c>
      <c r="H14" s="217"/>
      <c r="I14" s="217"/>
      <c r="J14" s="217"/>
      <c r="K14" s="217"/>
      <c r="L14" s="218"/>
      <c r="M14" s="218"/>
      <c r="N14" s="218"/>
    </row>
    <row r="15" spans="7:14" x14ac:dyDescent="0.25">
      <c r="G15" s="219"/>
      <c r="H15" s="219"/>
      <c r="I15" s="219"/>
      <c r="J15" s="219"/>
      <c r="K15" s="219"/>
      <c r="L15" s="219"/>
      <c r="M15" s="219"/>
      <c r="N15" s="6"/>
    </row>
    <row r="16" spans="7:14" ht="12.75" customHeight="1" x14ac:dyDescent="0.25">
      <c r="G16" s="16"/>
      <c r="H16" s="126" t="s">
        <v>395</v>
      </c>
      <c r="I16" s="126" t="s">
        <v>19</v>
      </c>
      <c r="J16" s="126" t="s">
        <v>20</v>
      </c>
      <c r="K16" s="126" t="s">
        <v>20</v>
      </c>
      <c r="L16" s="126" t="s">
        <v>22</v>
      </c>
      <c r="M16" s="126" t="s">
        <v>450</v>
      </c>
    </row>
    <row r="17" spans="2:21" ht="12" customHeight="1" x14ac:dyDescent="0.25">
      <c r="G17" s="16"/>
      <c r="H17" s="126" t="s">
        <v>451</v>
      </c>
      <c r="I17" s="126" t="s">
        <v>23</v>
      </c>
      <c r="J17" s="126" t="s">
        <v>24</v>
      </c>
      <c r="K17" s="216" t="s">
        <v>25</v>
      </c>
      <c r="L17" s="216"/>
      <c r="M17" s="216"/>
    </row>
    <row r="18" spans="2:21" ht="12.75" customHeight="1" x14ac:dyDescent="0.25">
      <c r="B18" s="8" t="s">
        <v>26</v>
      </c>
      <c r="C18" s="8" t="s">
        <v>27</v>
      </c>
      <c r="D18" s="8" t="s">
        <v>28</v>
      </c>
      <c r="E18" s="8" t="s">
        <v>29</v>
      </c>
      <c r="G18" s="17"/>
      <c r="H18" s="127" t="s">
        <v>30</v>
      </c>
      <c r="I18" s="127" t="s">
        <v>30</v>
      </c>
      <c r="J18" s="127" t="s">
        <v>30</v>
      </c>
      <c r="K18" s="127" t="s">
        <v>30</v>
      </c>
      <c r="L18" s="127" t="s">
        <v>30</v>
      </c>
      <c r="M18" s="127" t="s">
        <v>30</v>
      </c>
    </row>
    <row r="19" spans="2:21" ht="13.5" customHeight="1" x14ac:dyDescent="0.25">
      <c r="B19" s="10"/>
      <c r="C19" s="10"/>
      <c r="D19" s="11"/>
      <c r="E19" s="11"/>
      <c r="G19" s="125" t="s">
        <v>31</v>
      </c>
      <c r="H19" s="38"/>
      <c r="I19" s="38"/>
      <c r="J19" s="38"/>
      <c r="K19" s="38"/>
      <c r="L19" s="38"/>
      <c r="M19" s="38"/>
    </row>
    <row r="20" spans="2:21" ht="12" customHeight="1" x14ac:dyDescent="0.25">
      <c r="B20" s="12" t="s">
        <v>32</v>
      </c>
      <c r="C20" s="12" t="s">
        <v>33</v>
      </c>
      <c r="D20" s="11" t="s">
        <v>454</v>
      </c>
      <c r="E20" s="11" t="s">
        <v>34</v>
      </c>
      <c r="G20" s="20" t="s">
        <v>33</v>
      </c>
      <c r="H20" s="18" t="e">
        <f ca="1">IFERROR([2]!Hsgetvalue(H$12,"Scenario#"&amp;H$2&amp;"","Year#"&amp;H$5&amp;"","Period#"&amp;H$4&amp;"","View#"&amp;H$11&amp;"","Entity#"&amp;$D20&amp;"","Value#"&amp;H$10&amp;"","Account#"&amp;$B20&amp;"","ICP#"&amp;H$7&amp;"","Program#"&amp;H$8&amp;"","Movements#"&amp;$E20&amp;"","Data_Category#"&amp;H$3&amp;"","Reporting#"&amp;H$9&amp;"","ECP#"&amp;H$6&amp;"")/1000000,[2]!Hsgetvalue(H$12,"Scenario#"&amp;H$2&amp;"","Year#"&amp;H$5&amp;"","Period#"&amp;H$4&amp;"","View#"&amp;H$11&amp;"","Entity#"&amp;$D20&amp;"","Value#"&amp;H$10&amp;"","Account#"&amp;$B20&amp;"","ICP#"&amp;H$7&amp;"","Program#"&amp;H$8&amp;"","Movements#"&amp;$E20&amp;"","Data_Category#"&amp;H$3&amp;"","Reporting#"&amp;H$9&amp;"","ECP#"&amp;H$6&amp;""))</f>
        <v>#NAME?</v>
      </c>
      <c r="I20" s="18" t="e">
        <f ca="1">IFERROR([2]!Hsgetvalue(I$12,"Scenario#"&amp;I$2&amp;"","Year#"&amp;I$5&amp;"","Period#"&amp;I$4&amp;"","View#"&amp;I$11&amp;"","Entity#"&amp;$D20&amp;"","Value#"&amp;I$10&amp;"","Account#"&amp;$B20&amp;"","ICP#"&amp;I$7&amp;"","Program#"&amp;I$8&amp;"","Movements#"&amp;$E20&amp;"","Data_Category#"&amp;I$3&amp;"","Reporting#"&amp;I$9&amp;"","ECP#"&amp;I$6&amp;"")/1000000,[2]!Hsgetvalue(I$12,"Scenario#"&amp;I$2&amp;"","Year#"&amp;I$5&amp;"","Period#"&amp;I$4&amp;"","View#"&amp;I$11&amp;"","Entity#"&amp;$D20&amp;"","Value#"&amp;I$10&amp;"","Account#"&amp;$B20&amp;"","ICP#"&amp;I$7&amp;"","Program#"&amp;I$8&amp;"","Movements#"&amp;$E20&amp;"","Data_Category#"&amp;I$3&amp;"","Reporting#"&amp;I$9&amp;"","ECP#"&amp;I$6&amp;""))</f>
        <v>#NAME?</v>
      </c>
      <c r="J20" s="18" t="e">
        <f ca="1">IFERROR([2]!Hsgetvalue(J$12,"Scenario#"&amp;J$2&amp;"","Year#"&amp;J$5&amp;"","Period#"&amp;J$4&amp;"","View#"&amp;J$11&amp;"","Entity#"&amp;$D20&amp;"","Value#"&amp;J$10&amp;"","Account#"&amp;$B20&amp;"","ICP#"&amp;J$7&amp;"","Program#"&amp;J$8&amp;"","Movements#"&amp;$E20&amp;"","Data_Category#"&amp;J$3&amp;"","Reporting#"&amp;J$9&amp;"","ECP#"&amp;J$6&amp;"")/1000000,[2]!Hsgetvalue(J$12,"Scenario#"&amp;J$2&amp;"","Year#"&amp;J$5&amp;"","Period#"&amp;J$4&amp;"","View#"&amp;J$11&amp;"","Entity#"&amp;$D20&amp;"","Value#"&amp;J$10&amp;"","Account#"&amp;$B20&amp;"","ICP#"&amp;J$7&amp;"","Program#"&amp;J$8&amp;"","Movements#"&amp;$E20&amp;"","Data_Category#"&amp;J$3&amp;"","Reporting#"&amp;J$9&amp;"","ECP#"&amp;J$6&amp;""))</f>
        <v>#NAME?</v>
      </c>
      <c r="K20" s="18" t="e">
        <f ca="1">IFERROR([2]!Hsgetvalue(K$12,"Scenario#"&amp;K$2&amp;"","Year#"&amp;K$5&amp;"","Period#"&amp;K$4&amp;"","View#"&amp;K$11&amp;"","Entity#"&amp;$D20&amp;"","Value#"&amp;K$10&amp;"","Account#"&amp;$B20&amp;"","ICP#"&amp;K$7&amp;"","Program#"&amp;K$8&amp;"","Movements#"&amp;$E20&amp;"","Data_Category#"&amp;K$3&amp;"","Reporting#"&amp;K$9&amp;"","ECP#"&amp;K$6&amp;"")/1000000,[2]!Hsgetvalue(K$12,"Scenario#"&amp;K$2&amp;"","Year#"&amp;K$5&amp;"","Period#"&amp;K$4&amp;"","View#"&amp;K$11&amp;"","Entity#"&amp;$D20&amp;"","Value#"&amp;K$10&amp;"","Account#"&amp;$B20&amp;"","ICP#"&amp;K$7&amp;"","Program#"&amp;K$8&amp;"","Movements#"&amp;$E20&amp;"","Data_Category#"&amp;K$3&amp;"","Reporting#"&amp;K$9&amp;"","ECP#"&amp;K$6&amp;""))</f>
        <v>#NAME?</v>
      </c>
      <c r="L20" s="18" t="e">
        <f ca="1">IFERROR([2]!Hsgetvalue(L$12,"Scenario#"&amp;L$2&amp;"","Year#"&amp;L$5&amp;"","Period#"&amp;L$4&amp;"","View#"&amp;L$11&amp;"","Entity#"&amp;$D20&amp;"","Value#"&amp;L$10&amp;"","Account#"&amp;$B20&amp;"","ICP#"&amp;L$7&amp;"","Program#"&amp;L$8&amp;"","Movements#"&amp;$E20&amp;"","Data_Category#"&amp;L$3&amp;"","Reporting#"&amp;L$9&amp;"","ECP#"&amp;L$6&amp;"")/1000000,[2]!Hsgetvalue(L$12,"Scenario#"&amp;L$2&amp;"","Year#"&amp;L$5&amp;"","Period#"&amp;L$4&amp;"","View#"&amp;L$11&amp;"","Entity#"&amp;$D20&amp;"","Value#"&amp;L$10&amp;"","Account#"&amp;$B20&amp;"","ICP#"&amp;L$7&amp;"","Program#"&amp;L$8&amp;"","Movements#"&amp;$E20&amp;"","Data_Category#"&amp;L$3&amp;"","Reporting#"&amp;L$9&amp;"","ECP#"&amp;L$6&amp;""))</f>
        <v>#NAME?</v>
      </c>
      <c r="M20" s="18" t="e">
        <f ca="1">IFERROR([2]!Hsgetvalue(M$12,"Scenario#"&amp;M$2&amp;"","Year#"&amp;M$5&amp;"","Period#"&amp;M$4&amp;"","View#"&amp;M$11&amp;"","Entity#"&amp;$D20&amp;"","Value#"&amp;M$10&amp;"","Account#"&amp;$B20&amp;"","ICP#"&amp;M$7&amp;"","Program#"&amp;M$8&amp;"","Movements#"&amp;$E20&amp;"","Data_Category#"&amp;M$3&amp;"","Reporting#"&amp;M$9&amp;"","ECP#"&amp;M$6&amp;"")/1000000,[2]!Hsgetvalue(M$12,"Scenario#"&amp;M$2&amp;"","Year#"&amp;M$5&amp;"","Period#"&amp;M$4&amp;"","View#"&amp;M$11&amp;"","Entity#"&amp;$D20&amp;"","Value#"&amp;M$10&amp;"","Account#"&amp;$B20&amp;"","ICP#"&amp;M$7&amp;"","Program#"&amp;M$8&amp;"","Movements#"&amp;$E20&amp;"","Data_Category#"&amp;M$3&amp;"","Reporting#"&amp;M$9&amp;"","ECP#"&amp;M$6&amp;""))</f>
        <v>#NAME?</v>
      </c>
    </row>
    <row r="21" spans="2:21" ht="12" customHeight="1" x14ac:dyDescent="0.25">
      <c r="B21" s="12" t="s">
        <v>35</v>
      </c>
      <c r="C21" s="12" t="s">
        <v>36</v>
      </c>
      <c r="D21" s="11" t="s">
        <v>454</v>
      </c>
      <c r="E21" s="11" t="s">
        <v>34</v>
      </c>
      <c r="G21" s="20" t="s">
        <v>37</v>
      </c>
      <c r="H21" s="22"/>
      <c r="I21" s="22"/>
      <c r="J21" s="22"/>
      <c r="K21" s="22"/>
      <c r="L21" s="22"/>
      <c r="M21" s="22"/>
    </row>
    <row r="22" spans="2:21" ht="12" customHeight="1" x14ac:dyDescent="0.25">
      <c r="B22" s="12" t="s">
        <v>38</v>
      </c>
      <c r="C22" s="12" t="s">
        <v>39</v>
      </c>
      <c r="D22" s="11" t="s">
        <v>454</v>
      </c>
      <c r="E22" s="11" t="s">
        <v>34</v>
      </c>
      <c r="G22" s="29" t="s">
        <v>40</v>
      </c>
      <c r="H22" s="18" t="e">
        <f ca="1">IFERROR([2]!Hsgetvalue(H$12,"Scenario#"&amp;H$2&amp;"","Year#"&amp;H$5&amp;"","Period#"&amp;H$4&amp;"","View#"&amp;H$11&amp;"","Entity#"&amp;$D22&amp;"","Value#"&amp;H$10&amp;"","Account#"&amp;$B22&amp;"","ICP#"&amp;H$7&amp;"","Program#"&amp;H$8&amp;"","Movements#"&amp;$E22&amp;"","Data_Category#"&amp;H$3&amp;"","Reporting#"&amp;H$9&amp;"","ECP#"&amp;H$6&amp;"")/1000000,[2]!Hsgetvalue(H$12,"Scenario#"&amp;H$2&amp;"","Year#"&amp;H$5&amp;"","Period#"&amp;H$4&amp;"","View#"&amp;H$11&amp;"","Entity#"&amp;$D22&amp;"","Value#"&amp;H$10&amp;"","Account#"&amp;$B22&amp;"","ICP#"&amp;H$7&amp;"","Program#"&amp;H$8&amp;"","Movements#"&amp;$E22&amp;"","Data_Category#"&amp;H$3&amp;"","Reporting#"&amp;H$9&amp;"","ECP#"&amp;H$6&amp;""))</f>
        <v>#NAME?</v>
      </c>
      <c r="I22" s="18" t="e">
        <f ca="1">IFERROR([2]!Hsgetvalue(I$12,"Scenario#"&amp;I$2&amp;"","Year#"&amp;I$5&amp;"","Period#"&amp;I$4&amp;"","View#"&amp;I$11&amp;"","Entity#"&amp;$D22&amp;"","Value#"&amp;I$10&amp;"","Account#"&amp;$B22&amp;"","ICP#"&amp;I$7&amp;"","Program#"&amp;I$8&amp;"","Movements#"&amp;$E22&amp;"","Data_Category#"&amp;I$3&amp;"","Reporting#"&amp;I$9&amp;"","ECP#"&amp;I$6&amp;"")/1000000,[2]!Hsgetvalue(I$12,"Scenario#"&amp;I$2&amp;"","Year#"&amp;I$5&amp;"","Period#"&amp;I$4&amp;"","View#"&amp;I$11&amp;"","Entity#"&amp;$D22&amp;"","Value#"&amp;I$10&amp;"","Account#"&amp;$B22&amp;"","ICP#"&amp;I$7&amp;"","Program#"&amp;I$8&amp;"","Movements#"&amp;$E22&amp;"","Data_Category#"&amp;I$3&amp;"","Reporting#"&amp;I$9&amp;"","ECP#"&amp;I$6&amp;""))</f>
        <v>#NAME?</v>
      </c>
      <c r="J22" s="18" t="e">
        <f ca="1">IFERROR([2]!Hsgetvalue(J$12,"Scenario#"&amp;J$2&amp;"","Year#"&amp;J$5&amp;"","Period#"&amp;J$4&amp;"","View#"&amp;J$11&amp;"","Entity#"&amp;$D22&amp;"","Value#"&amp;J$10&amp;"","Account#"&amp;$B22&amp;"","ICP#"&amp;J$7&amp;"","Program#"&amp;J$8&amp;"","Movements#"&amp;$E22&amp;"","Data_Category#"&amp;J$3&amp;"","Reporting#"&amp;J$9&amp;"","ECP#"&amp;J$6&amp;"")/1000000,[2]!Hsgetvalue(J$12,"Scenario#"&amp;J$2&amp;"","Year#"&amp;J$5&amp;"","Period#"&amp;J$4&amp;"","View#"&amp;J$11&amp;"","Entity#"&amp;$D22&amp;"","Value#"&amp;J$10&amp;"","Account#"&amp;$B22&amp;"","ICP#"&amp;J$7&amp;"","Program#"&amp;J$8&amp;"","Movements#"&amp;$E22&amp;"","Data_Category#"&amp;J$3&amp;"","Reporting#"&amp;J$9&amp;"","ECP#"&amp;J$6&amp;""))</f>
        <v>#NAME?</v>
      </c>
      <c r="K22" s="18" t="e">
        <f ca="1">IFERROR([2]!Hsgetvalue(K$12,"Scenario#"&amp;K$2&amp;"","Year#"&amp;K$5&amp;"","Period#"&amp;K$4&amp;"","View#"&amp;K$11&amp;"","Entity#"&amp;$D22&amp;"","Value#"&amp;K$10&amp;"","Account#"&amp;$B22&amp;"","ICP#"&amp;K$7&amp;"","Program#"&amp;K$8&amp;"","Movements#"&amp;$E22&amp;"","Data_Category#"&amp;K$3&amp;"","Reporting#"&amp;K$9&amp;"","ECP#"&amp;K$6&amp;"")/1000000,[2]!Hsgetvalue(K$12,"Scenario#"&amp;K$2&amp;"","Year#"&amp;K$5&amp;"","Period#"&amp;K$4&amp;"","View#"&amp;K$11&amp;"","Entity#"&amp;$D22&amp;"","Value#"&amp;K$10&amp;"","Account#"&amp;$B22&amp;"","ICP#"&amp;K$7&amp;"","Program#"&amp;K$8&amp;"","Movements#"&amp;$E22&amp;"","Data_Category#"&amp;K$3&amp;"","Reporting#"&amp;K$9&amp;"","ECP#"&amp;K$6&amp;""))</f>
        <v>#NAME?</v>
      </c>
      <c r="L22" s="18" t="e">
        <f ca="1">IFERROR([2]!Hsgetvalue(L$12,"Scenario#"&amp;L$2&amp;"","Year#"&amp;L$5&amp;"","Period#"&amp;L$4&amp;"","View#"&amp;L$11&amp;"","Entity#"&amp;$D22&amp;"","Value#"&amp;L$10&amp;"","Account#"&amp;$B22&amp;"","ICP#"&amp;L$7&amp;"","Program#"&amp;L$8&amp;"","Movements#"&amp;$E22&amp;"","Data_Category#"&amp;L$3&amp;"","Reporting#"&amp;L$9&amp;"","ECP#"&amp;L$6&amp;"")/1000000,[2]!Hsgetvalue(L$12,"Scenario#"&amp;L$2&amp;"","Year#"&amp;L$5&amp;"","Period#"&amp;L$4&amp;"","View#"&amp;L$11&amp;"","Entity#"&amp;$D22&amp;"","Value#"&amp;L$10&amp;"","Account#"&amp;$B22&amp;"","ICP#"&amp;L$7&amp;"","Program#"&amp;L$8&amp;"","Movements#"&amp;$E22&amp;"","Data_Category#"&amp;L$3&amp;"","Reporting#"&amp;L$9&amp;"","ECP#"&amp;L$6&amp;""))</f>
        <v>#NAME?</v>
      </c>
      <c r="M22" s="18" t="e">
        <f ca="1">IFERROR([2]!Hsgetvalue(M$12,"Scenario#"&amp;M$2&amp;"","Year#"&amp;M$5&amp;"","Period#"&amp;M$4&amp;"","View#"&amp;M$11&amp;"","Entity#"&amp;$D22&amp;"","Value#"&amp;M$10&amp;"","Account#"&amp;$B22&amp;"","ICP#"&amp;M$7&amp;"","Program#"&amp;M$8&amp;"","Movements#"&amp;$E22&amp;"","Data_Category#"&amp;M$3&amp;"","Reporting#"&amp;M$9&amp;"","ECP#"&amp;M$6&amp;"")/1000000,[2]!Hsgetvalue(M$12,"Scenario#"&amp;M$2&amp;"","Year#"&amp;M$5&amp;"","Period#"&amp;M$4&amp;"","View#"&amp;M$11&amp;"","Entity#"&amp;$D22&amp;"","Value#"&amp;M$10&amp;"","Account#"&amp;$B22&amp;"","ICP#"&amp;M$7&amp;"","Program#"&amp;M$8&amp;"","Movements#"&amp;$E22&amp;"","Data_Category#"&amp;M$3&amp;"","Reporting#"&amp;M$9&amp;"","ECP#"&amp;M$6&amp;""))</f>
        <v>#NAME?</v>
      </c>
    </row>
    <row r="23" spans="2:21" ht="12" customHeight="1" x14ac:dyDescent="0.25">
      <c r="B23" s="12" t="s">
        <v>41</v>
      </c>
      <c r="C23" s="12" t="s">
        <v>42</v>
      </c>
      <c r="D23" s="11" t="s">
        <v>454</v>
      </c>
      <c r="E23" s="11" t="s">
        <v>34</v>
      </c>
      <c r="G23" s="29" t="s">
        <v>43</v>
      </c>
      <c r="H23" s="18" t="e">
        <f ca="1">IFERROR([2]!Hsgetvalue(H$12,"Scenario#"&amp;H$2&amp;"","Year#"&amp;H$5&amp;"","Period#"&amp;H$4&amp;"","View#"&amp;H$11&amp;"","Entity#"&amp;$D23&amp;"","Value#"&amp;H$10&amp;"","Account#"&amp;$B23&amp;"","ICP#"&amp;H$7&amp;"","Program#"&amp;H$8&amp;"","Movements#"&amp;$E23&amp;"","Data_Category#"&amp;H$3&amp;"","Reporting#"&amp;H$9&amp;"","ECP#"&amp;H$6&amp;"")/1000000,[2]!Hsgetvalue(H$12,"Scenario#"&amp;H$2&amp;"","Year#"&amp;H$5&amp;"","Period#"&amp;H$4&amp;"","View#"&amp;H$11&amp;"","Entity#"&amp;$D23&amp;"","Value#"&amp;H$10&amp;"","Account#"&amp;$B23&amp;"","ICP#"&amp;H$7&amp;"","Program#"&amp;H$8&amp;"","Movements#"&amp;$E23&amp;"","Data_Category#"&amp;H$3&amp;"","Reporting#"&amp;H$9&amp;"","ECP#"&amp;H$6&amp;""))</f>
        <v>#NAME?</v>
      </c>
      <c r="I23" s="18" t="e">
        <f ca="1">IFERROR([2]!Hsgetvalue(I$12,"Scenario#"&amp;I$2&amp;"","Year#"&amp;I$5&amp;"","Period#"&amp;I$4&amp;"","View#"&amp;I$11&amp;"","Entity#"&amp;$D23&amp;"","Value#"&amp;I$10&amp;"","Account#"&amp;$B23&amp;"","ICP#"&amp;I$7&amp;"","Program#"&amp;I$8&amp;"","Movements#"&amp;$E23&amp;"","Data_Category#"&amp;I$3&amp;"","Reporting#"&amp;I$9&amp;"","ECP#"&amp;I$6&amp;"")/1000000,[2]!Hsgetvalue(I$12,"Scenario#"&amp;I$2&amp;"","Year#"&amp;I$5&amp;"","Period#"&amp;I$4&amp;"","View#"&amp;I$11&amp;"","Entity#"&amp;$D23&amp;"","Value#"&amp;I$10&amp;"","Account#"&amp;$B23&amp;"","ICP#"&amp;I$7&amp;"","Program#"&amp;I$8&amp;"","Movements#"&amp;$E23&amp;"","Data_Category#"&amp;I$3&amp;"","Reporting#"&amp;I$9&amp;"","ECP#"&amp;I$6&amp;""))</f>
        <v>#NAME?</v>
      </c>
      <c r="J23" s="18" t="e">
        <f ca="1">IFERROR([2]!Hsgetvalue(J$12,"Scenario#"&amp;J$2&amp;"","Year#"&amp;J$5&amp;"","Period#"&amp;J$4&amp;"","View#"&amp;J$11&amp;"","Entity#"&amp;$D23&amp;"","Value#"&amp;J$10&amp;"","Account#"&amp;$B23&amp;"","ICP#"&amp;J$7&amp;"","Program#"&amp;J$8&amp;"","Movements#"&amp;$E23&amp;"","Data_Category#"&amp;J$3&amp;"","Reporting#"&amp;J$9&amp;"","ECP#"&amp;J$6&amp;"")/1000000,[2]!Hsgetvalue(J$12,"Scenario#"&amp;J$2&amp;"","Year#"&amp;J$5&amp;"","Period#"&amp;J$4&amp;"","View#"&amp;J$11&amp;"","Entity#"&amp;$D23&amp;"","Value#"&amp;J$10&amp;"","Account#"&amp;$B23&amp;"","ICP#"&amp;J$7&amp;"","Program#"&amp;J$8&amp;"","Movements#"&amp;$E23&amp;"","Data_Category#"&amp;J$3&amp;"","Reporting#"&amp;J$9&amp;"","ECP#"&amp;J$6&amp;""))</f>
        <v>#NAME?</v>
      </c>
      <c r="K23" s="18" t="e">
        <f ca="1">IFERROR([2]!Hsgetvalue(K$12,"Scenario#"&amp;K$2&amp;"","Year#"&amp;K$5&amp;"","Period#"&amp;K$4&amp;"","View#"&amp;K$11&amp;"","Entity#"&amp;$D23&amp;"","Value#"&amp;K$10&amp;"","Account#"&amp;$B23&amp;"","ICP#"&amp;K$7&amp;"","Program#"&amp;K$8&amp;"","Movements#"&amp;$E23&amp;"","Data_Category#"&amp;K$3&amp;"","Reporting#"&amp;K$9&amp;"","ECP#"&amp;K$6&amp;"")/1000000,[2]!Hsgetvalue(K$12,"Scenario#"&amp;K$2&amp;"","Year#"&amp;K$5&amp;"","Period#"&amp;K$4&amp;"","View#"&amp;K$11&amp;"","Entity#"&amp;$D23&amp;"","Value#"&amp;K$10&amp;"","Account#"&amp;$B23&amp;"","ICP#"&amp;K$7&amp;"","Program#"&amp;K$8&amp;"","Movements#"&amp;$E23&amp;"","Data_Category#"&amp;K$3&amp;"","Reporting#"&amp;K$9&amp;"","ECP#"&amp;K$6&amp;""))</f>
        <v>#NAME?</v>
      </c>
      <c r="L23" s="18" t="e">
        <f ca="1">IFERROR([2]!Hsgetvalue(L$12,"Scenario#"&amp;L$2&amp;"","Year#"&amp;L$5&amp;"","Period#"&amp;L$4&amp;"","View#"&amp;L$11&amp;"","Entity#"&amp;$D23&amp;"","Value#"&amp;L$10&amp;"","Account#"&amp;$B23&amp;"","ICP#"&amp;L$7&amp;"","Program#"&amp;L$8&amp;"","Movements#"&amp;$E23&amp;"","Data_Category#"&amp;L$3&amp;"","Reporting#"&amp;L$9&amp;"","ECP#"&amp;L$6&amp;"")/1000000,[2]!Hsgetvalue(L$12,"Scenario#"&amp;L$2&amp;"","Year#"&amp;L$5&amp;"","Period#"&amp;L$4&amp;"","View#"&amp;L$11&amp;"","Entity#"&amp;$D23&amp;"","Value#"&amp;L$10&amp;"","Account#"&amp;$B23&amp;"","ICP#"&amp;L$7&amp;"","Program#"&amp;L$8&amp;"","Movements#"&amp;$E23&amp;"","Data_Category#"&amp;L$3&amp;"","Reporting#"&amp;L$9&amp;"","ECP#"&amp;L$6&amp;""))</f>
        <v>#NAME?</v>
      </c>
      <c r="M23" s="18" t="e">
        <f ca="1">IFERROR([2]!Hsgetvalue(M$12,"Scenario#"&amp;M$2&amp;"","Year#"&amp;M$5&amp;"","Period#"&amp;M$4&amp;"","View#"&amp;M$11&amp;"","Entity#"&amp;$D23&amp;"","Value#"&amp;M$10&amp;"","Account#"&amp;$B23&amp;"","ICP#"&amp;M$7&amp;"","Program#"&amp;M$8&amp;"","Movements#"&amp;$E23&amp;"","Data_Category#"&amp;M$3&amp;"","Reporting#"&amp;M$9&amp;"","ECP#"&amp;M$6&amp;"")/1000000,[2]!Hsgetvalue(M$12,"Scenario#"&amp;M$2&amp;"","Year#"&amp;M$5&amp;"","Period#"&amp;M$4&amp;"","View#"&amp;M$11&amp;"","Entity#"&amp;$D23&amp;"","Value#"&amp;M$10&amp;"","Account#"&amp;$B23&amp;"","ICP#"&amp;M$7&amp;"","Program#"&amp;M$8&amp;"","Movements#"&amp;$E23&amp;"","Data_Category#"&amp;M$3&amp;"","Reporting#"&amp;M$9&amp;"","ECP#"&amp;M$6&amp;""))</f>
        <v>#NAME?</v>
      </c>
    </row>
    <row r="24" spans="2:21" ht="12" customHeight="1" x14ac:dyDescent="0.25">
      <c r="B24" s="12" t="s">
        <v>44</v>
      </c>
      <c r="C24" s="12" t="s">
        <v>45</v>
      </c>
      <c r="D24" s="11" t="s">
        <v>454</v>
      </c>
      <c r="E24" s="11" t="s">
        <v>34</v>
      </c>
      <c r="G24" s="29" t="s">
        <v>46</v>
      </c>
      <c r="H24" s="18" t="e">
        <f ca="1">IFERROR([2]!Hsgetvalue(H$12,"Scenario#"&amp;H$2&amp;"","Year#"&amp;H$5&amp;"","Period#"&amp;H$4&amp;"","View#"&amp;H$11&amp;"","Entity#"&amp;$D24&amp;"","Value#"&amp;H$10&amp;"","Account#"&amp;$B24&amp;"","ICP#"&amp;H$7&amp;"","Program#"&amp;H$8&amp;"","Movements#"&amp;$E24&amp;"","Data_Category#"&amp;H$3&amp;"","Reporting#"&amp;H$9&amp;"","ECP#"&amp;H$6&amp;"")/1000000,[2]!Hsgetvalue(H$12,"Scenario#"&amp;H$2&amp;"","Year#"&amp;H$5&amp;"","Period#"&amp;H$4&amp;"","View#"&amp;H$11&amp;"","Entity#"&amp;$D24&amp;"","Value#"&amp;H$10&amp;"","Account#"&amp;$B24&amp;"","ICP#"&amp;H$7&amp;"","Program#"&amp;H$8&amp;"","Movements#"&amp;$E24&amp;"","Data_Category#"&amp;H$3&amp;"","Reporting#"&amp;H$9&amp;"","ECP#"&amp;H$6&amp;""))</f>
        <v>#NAME?</v>
      </c>
      <c r="I24" s="18" t="e">
        <f ca="1">IFERROR([2]!Hsgetvalue(I$12,"Scenario#"&amp;I$2&amp;"","Year#"&amp;I$5&amp;"","Period#"&amp;I$4&amp;"","View#"&amp;I$11&amp;"","Entity#"&amp;$D24&amp;"","Value#"&amp;I$10&amp;"","Account#"&amp;$B24&amp;"","ICP#"&amp;I$7&amp;"","Program#"&amp;I$8&amp;"","Movements#"&amp;$E24&amp;"","Data_Category#"&amp;I$3&amp;"","Reporting#"&amp;I$9&amp;"","ECP#"&amp;I$6&amp;"")/1000000,[2]!Hsgetvalue(I$12,"Scenario#"&amp;I$2&amp;"","Year#"&amp;I$5&amp;"","Period#"&amp;I$4&amp;"","View#"&amp;I$11&amp;"","Entity#"&amp;$D24&amp;"","Value#"&amp;I$10&amp;"","Account#"&amp;$B24&amp;"","ICP#"&amp;I$7&amp;"","Program#"&amp;I$8&amp;"","Movements#"&amp;$E24&amp;"","Data_Category#"&amp;I$3&amp;"","Reporting#"&amp;I$9&amp;"","ECP#"&amp;I$6&amp;""))</f>
        <v>#NAME?</v>
      </c>
      <c r="J24" s="18" t="e">
        <f ca="1">IFERROR([2]!Hsgetvalue(J$12,"Scenario#"&amp;J$2&amp;"","Year#"&amp;J$5&amp;"","Period#"&amp;J$4&amp;"","View#"&amp;J$11&amp;"","Entity#"&amp;$D24&amp;"","Value#"&amp;J$10&amp;"","Account#"&amp;$B24&amp;"","ICP#"&amp;J$7&amp;"","Program#"&amp;J$8&amp;"","Movements#"&amp;$E24&amp;"","Data_Category#"&amp;J$3&amp;"","Reporting#"&amp;J$9&amp;"","ECP#"&amp;J$6&amp;"")/1000000,[2]!Hsgetvalue(J$12,"Scenario#"&amp;J$2&amp;"","Year#"&amp;J$5&amp;"","Period#"&amp;J$4&amp;"","View#"&amp;J$11&amp;"","Entity#"&amp;$D24&amp;"","Value#"&amp;J$10&amp;"","Account#"&amp;$B24&amp;"","ICP#"&amp;J$7&amp;"","Program#"&amp;J$8&amp;"","Movements#"&amp;$E24&amp;"","Data_Category#"&amp;J$3&amp;"","Reporting#"&amp;J$9&amp;"","ECP#"&amp;J$6&amp;""))</f>
        <v>#NAME?</v>
      </c>
      <c r="K24" s="18" t="e">
        <f ca="1">IFERROR([2]!Hsgetvalue(K$12,"Scenario#"&amp;K$2&amp;"","Year#"&amp;K$5&amp;"","Period#"&amp;K$4&amp;"","View#"&amp;K$11&amp;"","Entity#"&amp;$D24&amp;"","Value#"&amp;K$10&amp;"","Account#"&amp;$B24&amp;"","ICP#"&amp;K$7&amp;"","Program#"&amp;K$8&amp;"","Movements#"&amp;$E24&amp;"","Data_Category#"&amp;K$3&amp;"","Reporting#"&amp;K$9&amp;"","ECP#"&amp;K$6&amp;"")/1000000,[2]!Hsgetvalue(K$12,"Scenario#"&amp;K$2&amp;"","Year#"&amp;K$5&amp;"","Period#"&amp;K$4&amp;"","View#"&amp;K$11&amp;"","Entity#"&amp;$D24&amp;"","Value#"&amp;K$10&amp;"","Account#"&amp;$B24&amp;"","ICP#"&amp;K$7&amp;"","Program#"&amp;K$8&amp;"","Movements#"&amp;$E24&amp;"","Data_Category#"&amp;K$3&amp;"","Reporting#"&amp;K$9&amp;"","ECP#"&amp;K$6&amp;""))</f>
        <v>#NAME?</v>
      </c>
      <c r="L24" s="18" t="e">
        <f ca="1">IFERROR([2]!Hsgetvalue(L$12,"Scenario#"&amp;L$2&amp;"","Year#"&amp;L$5&amp;"","Period#"&amp;L$4&amp;"","View#"&amp;L$11&amp;"","Entity#"&amp;$D24&amp;"","Value#"&amp;L$10&amp;"","Account#"&amp;$B24&amp;"","ICP#"&amp;L$7&amp;"","Program#"&amp;L$8&amp;"","Movements#"&amp;$E24&amp;"","Data_Category#"&amp;L$3&amp;"","Reporting#"&amp;L$9&amp;"","ECP#"&amp;L$6&amp;"")/1000000,[2]!Hsgetvalue(L$12,"Scenario#"&amp;L$2&amp;"","Year#"&amp;L$5&amp;"","Period#"&amp;L$4&amp;"","View#"&amp;L$11&amp;"","Entity#"&amp;$D24&amp;"","Value#"&amp;L$10&amp;"","Account#"&amp;$B24&amp;"","ICP#"&amp;L$7&amp;"","Program#"&amp;L$8&amp;"","Movements#"&amp;$E24&amp;"","Data_Category#"&amp;L$3&amp;"","Reporting#"&amp;L$9&amp;"","ECP#"&amp;L$6&amp;""))</f>
        <v>#NAME?</v>
      </c>
      <c r="M24" s="18" t="e">
        <f ca="1">IFERROR([2]!Hsgetvalue(M$12,"Scenario#"&amp;M$2&amp;"","Year#"&amp;M$5&amp;"","Period#"&amp;M$4&amp;"","View#"&amp;M$11&amp;"","Entity#"&amp;$D24&amp;"","Value#"&amp;M$10&amp;"","Account#"&amp;$B24&amp;"","ICP#"&amp;M$7&amp;"","Program#"&amp;M$8&amp;"","Movements#"&amp;$E24&amp;"","Data_Category#"&amp;M$3&amp;"","Reporting#"&amp;M$9&amp;"","ECP#"&amp;M$6&amp;"")/1000000,[2]!Hsgetvalue(M$12,"Scenario#"&amp;M$2&amp;"","Year#"&amp;M$5&amp;"","Period#"&amp;M$4&amp;"","View#"&amp;M$11&amp;"","Entity#"&amp;$D24&amp;"","Value#"&amp;M$10&amp;"","Account#"&amp;$B24&amp;"","ICP#"&amp;M$7&amp;"","Program#"&amp;M$8&amp;"","Movements#"&amp;$E24&amp;"","Data_Category#"&amp;M$3&amp;"","Reporting#"&amp;M$9&amp;"","ECP#"&amp;M$6&amp;""))</f>
        <v>#NAME?</v>
      </c>
    </row>
    <row r="25" spans="2:21" ht="12" customHeight="1" x14ac:dyDescent="0.25">
      <c r="B25" s="12" t="s">
        <v>47</v>
      </c>
      <c r="C25" s="12" t="s">
        <v>48</v>
      </c>
      <c r="D25" s="11" t="s">
        <v>454</v>
      </c>
      <c r="E25" s="11" t="s">
        <v>34</v>
      </c>
      <c r="G25" s="29" t="s">
        <v>49</v>
      </c>
      <c r="H25" s="18" t="e">
        <f ca="1">IFERROR([2]!Hsgetvalue(H$12,"Scenario#"&amp;H$2&amp;"","Year#"&amp;H$5&amp;"","Period#"&amp;H$4&amp;"","View#"&amp;H$11&amp;"","Entity#"&amp;$D25&amp;"","Value#"&amp;H$10&amp;"","Account#"&amp;$B25&amp;"","ICP#"&amp;H$7&amp;"","Program#"&amp;H$8&amp;"","Movements#"&amp;$E25&amp;"","Data_Category#"&amp;H$3&amp;"","Reporting#"&amp;H$9&amp;"","ECP#"&amp;H$6&amp;"")/1000000,[2]!Hsgetvalue(H$12,"Scenario#"&amp;H$2&amp;"","Year#"&amp;H$5&amp;"","Period#"&amp;H$4&amp;"","View#"&amp;H$11&amp;"","Entity#"&amp;$D25&amp;"","Value#"&amp;H$10&amp;"","Account#"&amp;$B25&amp;"","ICP#"&amp;H$7&amp;"","Program#"&amp;H$8&amp;"","Movements#"&amp;$E25&amp;"","Data_Category#"&amp;H$3&amp;"","Reporting#"&amp;H$9&amp;"","ECP#"&amp;H$6&amp;""))</f>
        <v>#NAME?</v>
      </c>
      <c r="I25" s="18" t="e">
        <f ca="1">IFERROR([2]!Hsgetvalue(I$12,"Scenario#"&amp;I$2&amp;"","Year#"&amp;I$5&amp;"","Period#"&amp;I$4&amp;"","View#"&amp;I$11&amp;"","Entity#"&amp;$D25&amp;"","Value#"&amp;I$10&amp;"","Account#"&amp;$B25&amp;"","ICP#"&amp;I$7&amp;"","Program#"&amp;I$8&amp;"","Movements#"&amp;$E25&amp;"","Data_Category#"&amp;I$3&amp;"","Reporting#"&amp;I$9&amp;"","ECP#"&amp;I$6&amp;"")/1000000,[2]!Hsgetvalue(I$12,"Scenario#"&amp;I$2&amp;"","Year#"&amp;I$5&amp;"","Period#"&amp;I$4&amp;"","View#"&amp;I$11&amp;"","Entity#"&amp;$D25&amp;"","Value#"&amp;I$10&amp;"","Account#"&amp;$B25&amp;"","ICP#"&amp;I$7&amp;"","Program#"&amp;I$8&amp;"","Movements#"&amp;$E25&amp;"","Data_Category#"&amp;I$3&amp;"","Reporting#"&amp;I$9&amp;"","ECP#"&amp;I$6&amp;""))</f>
        <v>#NAME?</v>
      </c>
      <c r="J25" s="18" t="e">
        <f ca="1">IFERROR([2]!Hsgetvalue(J$12,"Scenario#"&amp;J$2&amp;"","Year#"&amp;J$5&amp;"","Period#"&amp;J$4&amp;"","View#"&amp;J$11&amp;"","Entity#"&amp;$D25&amp;"","Value#"&amp;J$10&amp;"","Account#"&amp;$B25&amp;"","ICP#"&amp;J$7&amp;"","Program#"&amp;J$8&amp;"","Movements#"&amp;$E25&amp;"","Data_Category#"&amp;J$3&amp;"","Reporting#"&amp;J$9&amp;"","ECP#"&amp;J$6&amp;"")/1000000,[2]!Hsgetvalue(J$12,"Scenario#"&amp;J$2&amp;"","Year#"&amp;J$5&amp;"","Period#"&amp;J$4&amp;"","View#"&amp;J$11&amp;"","Entity#"&amp;$D25&amp;"","Value#"&amp;J$10&amp;"","Account#"&amp;$B25&amp;"","ICP#"&amp;J$7&amp;"","Program#"&amp;J$8&amp;"","Movements#"&amp;$E25&amp;"","Data_Category#"&amp;J$3&amp;"","Reporting#"&amp;J$9&amp;"","ECP#"&amp;J$6&amp;""))</f>
        <v>#NAME?</v>
      </c>
      <c r="K25" s="18" t="e">
        <f ca="1">IFERROR([2]!Hsgetvalue(K$12,"Scenario#"&amp;K$2&amp;"","Year#"&amp;K$5&amp;"","Period#"&amp;K$4&amp;"","View#"&amp;K$11&amp;"","Entity#"&amp;$D25&amp;"","Value#"&amp;K$10&amp;"","Account#"&amp;$B25&amp;"","ICP#"&amp;K$7&amp;"","Program#"&amp;K$8&amp;"","Movements#"&amp;$E25&amp;"","Data_Category#"&amp;K$3&amp;"","Reporting#"&amp;K$9&amp;"","ECP#"&amp;K$6&amp;"")/1000000,[2]!Hsgetvalue(K$12,"Scenario#"&amp;K$2&amp;"","Year#"&amp;K$5&amp;"","Period#"&amp;K$4&amp;"","View#"&amp;K$11&amp;"","Entity#"&amp;$D25&amp;"","Value#"&amp;K$10&amp;"","Account#"&amp;$B25&amp;"","ICP#"&amp;K$7&amp;"","Program#"&amp;K$8&amp;"","Movements#"&amp;$E25&amp;"","Data_Category#"&amp;K$3&amp;"","Reporting#"&amp;K$9&amp;"","ECP#"&amp;K$6&amp;""))</f>
        <v>#NAME?</v>
      </c>
      <c r="L25" s="18" t="e">
        <f ca="1">IFERROR([2]!Hsgetvalue(L$12,"Scenario#"&amp;L$2&amp;"","Year#"&amp;L$5&amp;"","Period#"&amp;L$4&amp;"","View#"&amp;L$11&amp;"","Entity#"&amp;$D25&amp;"","Value#"&amp;L$10&amp;"","Account#"&amp;$B25&amp;"","ICP#"&amp;L$7&amp;"","Program#"&amp;L$8&amp;"","Movements#"&amp;$E25&amp;"","Data_Category#"&amp;L$3&amp;"","Reporting#"&amp;L$9&amp;"","ECP#"&amp;L$6&amp;"")/1000000,[2]!Hsgetvalue(L$12,"Scenario#"&amp;L$2&amp;"","Year#"&amp;L$5&amp;"","Period#"&amp;L$4&amp;"","View#"&amp;L$11&amp;"","Entity#"&amp;$D25&amp;"","Value#"&amp;L$10&amp;"","Account#"&amp;$B25&amp;"","ICP#"&amp;L$7&amp;"","Program#"&amp;L$8&amp;"","Movements#"&amp;$E25&amp;"","Data_Category#"&amp;L$3&amp;"","Reporting#"&amp;L$9&amp;"","ECP#"&amp;L$6&amp;""))</f>
        <v>#NAME?</v>
      </c>
      <c r="M25" s="18" t="e">
        <f ca="1">IFERROR([2]!Hsgetvalue(M$12,"Scenario#"&amp;M$2&amp;"","Year#"&amp;M$5&amp;"","Period#"&amp;M$4&amp;"","View#"&amp;M$11&amp;"","Entity#"&amp;$D25&amp;"","Value#"&amp;M$10&amp;"","Account#"&amp;$B25&amp;"","ICP#"&amp;M$7&amp;"","Program#"&amp;M$8&amp;"","Movements#"&amp;$E25&amp;"","Data_Category#"&amp;M$3&amp;"","Reporting#"&amp;M$9&amp;"","ECP#"&amp;M$6&amp;"")/1000000,[2]!Hsgetvalue(M$12,"Scenario#"&amp;M$2&amp;"","Year#"&amp;M$5&amp;"","Period#"&amp;M$4&amp;"","View#"&amp;M$11&amp;"","Entity#"&amp;$D25&amp;"","Value#"&amp;M$10&amp;"","Account#"&amp;$B25&amp;"","ICP#"&amp;M$7&amp;"","Program#"&amp;M$8&amp;"","Movements#"&amp;$E25&amp;"","Data_Category#"&amp;M$3&amp;"","Reporting#"&amp;M$9&amp;"","ECP#"&amp;M$6&amp;""))</f>
        <v>#NAME?</v>
      </c>
    </row>
    <row r="26" spans="2:21" ht="12" customHeight="1" x14ac:dyDescent="0.25">
      <c r="B26" s="12" t="s">
        <v>50</v>
      </c>
      <c r="C26" s="12" t="s">
        <v>51</v>
      </c>
      <c r="D26" s="11" t="s">
        <v>454</v>
      </c>
      <c r="E26" s="11" t="s">
        <v>34</v>
      </c>
      <c r="G26" s="29" t="s">
        <v>52</v>
      </c>
      <c r="H26" s="18" t="e">
        <f ca="1">IFERROR([2]!Hsgetvalue(H$12,"Scenario#"&amp;H$2&amp;"","Year#"&amp;H$5&amp;"","Period#"&amp;H$4&amp;"","View#"&amp;H$11&amp;"","Entity#"&amp;$D26&amp;"","Value#"&amp;H$10&amp;"","Account#"&amp;$B26&amp;"","ICP#"&amp;H$7&amp;"","Program#"&amp;H$8&amp;"","Movements#"&amp;$E26&amp;"","Data_Category#"&amp;H$3&amp;"","Reporting#"&amp;H$9&amp;"","ECP#"&amp;H$6&amp;"")/1000000,[2]!Hsgetvalue(H$12,"Scenario#"&amp;H$2&amp;"","Year#"&amp;H$5&amp;"","Period#"&amp;H$4&amp;"","View#"&amp;H$11&amp;"","Entity#"&amp;$D26&amp;"","Value#"&amp;H$10&amp;"","Account#"&amp;$B26&amp;"","ICP#"&amp;H$7&amp;"","Program#"&amp;H$8&amp;"","Movements#"&amp;$E26&amp;"","Data_Category#"&amp;H$3&amp;"","Reporting#"&amp;H$9&amp;"","ECP#"&amp;H$6&amp;""))</f>
        <v>#NAME?</v>
      </c>
      <c r="I26" s="18" t="e">
        <f ca="1">IFERROR([2]!Hsgetvalue(I$12,"Scenario#"&amp;I$2&amp;"","Year#"&amp;I$5&amp;"","Period#"&amp;I$4&amp;"","View#"&amp;I$11&amp;"","Entity#"&amp;$D26&amp;"","Value#"&amp;I$10&amp;"","Account#"&amp;$B26&amp;"","ICP#"&amp;I$7&amp;"","Program#"&amp;I$8&amp;"","Movements#"&amp;$E26&amp;"","Data_Category#"&amp;I$3&amp;"","Reporting#"&amp;I$9&amp;"","ECP#"&amp;I$6&amp;"")/1000000,[2]!Hsgetvalue(I$12,"Scenario#"&amp;I$2&amp;"","Year#"&amp;I$5&amp;"","Period#"&amp;I$4&amp;"","View#"&amp;I$11&amp;"","Entity#"&amp;$D26&amp;"","Value#"&amp;I$10&amp;"","Account#"&amp;$B26&amp;"","ICP#"&amp;I$7&amp;"","Program#"&amp;I$8&amp;"","Movements#"&amp;$E26&amp;"","Data_Category#"&amp;I$3&amp;"","Reporting#"&amp;I$9&amp;"","ECP#"&amp;I$6&amp;""))</f>
        <v>#NAME?</v>
      </c>
      <c r="J26" s="18" t="e">
        <f ca="1">IFERROR([2]!Hsgetvalue(J$12,"Scenario#"&amp;J$2&amp;"","Year#"&amp;J$5&amp;"","Period#"&amp;J$4&amp;"","View#"&amp;J$11&amp;"","Entity#"&amp;$D26&amp;"","Value#"&amp;J$10&amp;"","Account#"&amp;$B26&amp;"","ICP#"&amp;J$7&amp;"","Program#"&amp;J$8&amp;"","Movements#"&amp;$E26&amp;"","Data_Category#"&amp;J$3&amp;"","Reporting#"&amp;J$9&amp;"","ECP#"&amp;J$6&amp;"")/1000000,[2]!Hsgetvalue(J$12,"Scenario#"&amp;J$2&amp;"","Year#"&amp;J$5&amp;"","Period#"&amp;J$4&amp;"","View#"&amp;J$11&amp;"","Entity#"&amp;$D26&amp;"","Value#"&amp;J$10&amp;"","Account#"&amp;$B26&amp;"","ICP#"&amp;J$7&amp;"","Program#"&amp;J$8&amp;"","Movements#"&amp;$E26&amp;"","Data_Category#"&amp;J$3&amp;"","Reporting#"&amp;J$9&amp;"","ECP#"&amp;J$6&amp;""))</f>
        <v>#NAME?</v>
      </c>
      <c r="K26" s="18" t="e">
        <f ca="1">IFERROR([2]!Hsgetvalue(K$12,"Scenario#"&amp;K$2&amp;"","Year#"&amp;K$5&amp;"","Period#"&amp;K$4&amp;"","View#"&amp;K$11&amp;"","Entity#"&amp;$D26&amp;"","Value#"&amp;K$10&amp;"","Account#"&amp;$B26&amp;"","ICP#"&amp;K$7&amp;"","Program#"&amp;K$8&amp;"","Movements#"&amp;$E26&amp;"","Data_Category#"&amp;K$3&amp;"","Reporting#"&amp;K$9&amp;"","ECP#"&amp;K$6&amp;"")/1000000,[2]!Hsgetvalue(K$12,"Scenario#"&amp;K$2&amp;"","Year#"&amp;K$5&amp;"","Period#"&amp;K$4&amp;"","View#"&amp;K$11&amp;"","Entity#"&amp;$D26&amp;"","Value#"&amp;K$10&amp;"","Account#"&amp;$B26&amp;"","ICP#"&amp;K$7&amp;"","Program#"&amp;K$8&amp;"","Movements#"&amp;$E26&amp;"","Data_Category#"&amp;K$3&amp;"","Reporting#"&amp;K$9&amp;"","ECP#"&amp;K$6&amp;""))</f>
        <v>#NAME?</v>
      </c>
      <c r="L26" s="18" t="e">
        <f ca="1">IFERROR([2]!Hsgetvalue(L$12,"Scenario#"&amp;L$2&amp;"","Year#"&amp;L$5&amp;"","Period#"&amp;L$4&amp;"","View#"&amp;L$11&amp;"","Entity#"&amp;$D26&amp;"","Value#"&amp;L$10&amp;"","Account#"&amp;$B26&amp;"","ICP#"&amp;L$7&amp;"","Program#"&amp;L$8&amp;"","Movements#"&amp;$E26&amp;"","Data_Category#"&amp;L$3&amp;"","Reporting#"&amp;L$9&amp;"","ECP#"&amp;L$6&amp;"")/1000000,[2]!Hsgetvalue(L$12,"Scenario#"&amp;L$2&amp;"","Year#"&amp;L$5&amp;"","Period#"&amp;L$4&amp;"","View#"&amp;L$11&amp;"","Entity#"&amp;$D26&amp;"","Value#"&amp;L$10&amp;"","Account#"&amp;$B26&amp;"","ICP#"&amp;L$7&amp;"","Program#"&amp;L$8&amp;"","Movements#"&amp;$E26&amp;"","Data_Category#"&amp;L$3&amp;"","Reporting#"&amp;L$9&amp;"","ECP#"&amp;L$6&amp;""))</f>
        <v>#NAME?</v>
      </c>
      <c r="M26" s="18" t="e">
        <f ca="1">IFERROR([2]!Hsgetvalue(M$12,"Scenario#"&amp;M$2&amp;"","Year#"&amp;M$5&amp;"","Period#"&amp;M$4&amp;"","View#"&amp;M$11&amp;"","Entity#"&amp;$D26&amp;"","Value#"&amp;M$10&amp;"","Account#"&amp;$B26&amp;"","ICP#"&amp;M$7&amp;"","Program#"&amp;M$8&amp;"","Movements#"&amp;$E26&amp;"","Data_Category#"&amp;M$3&amp;"","Reporting#"&amp;M$9&amp;"","ECP#"&amp;M$6&amp;"")/1000000,[2]!Hsgetvalue(M$12,"Scenario#"&amp;M$2&amp;"","Year#"&amp;M$5&amp;"","Period#"&amp;M$4&amp;"","View#"&amp;M$11&amp;"","Entity#"&amp;$D26&amp;"","Value#"&amp;M$10&amp;"","Account#"&amp;$B26&amp;"","ICP#"&amp;M$7&amp;"","Program#"&amp;M$8&amp;"","Movements#"&amp;$E26&amp;"","Data_Category#"&amp;M$3&amp;"","Reporting#"&amp;M$9&amp;"","ECP#"&amp;M$6&amp;""))</f>
        <v>#NAME?</v>
      </c>
    </row>
    <row r="27" spans="2:21" ht="12" customHeight="1" x14ac:dyDescent="0.25">
      <c r="B27" s="12" t="s">
        <v>53</v>
      </c>
      <c r="C27" s="12" t="s">
        <v>54</v>
      </c>
      <c r="D27" s="11" t="s">
        <v>454</v>
      </c>
      <c r="E27" s="11" t="s">
        <v>34</v>
      </c>
      <c r="G27" s="20" t="s">
        <v>54</v>
      </c>
      <c r="H27" s="18" t="e">
        <f ca="1">IFERROR([2]!Hsgetvalue(H$12,"Scenario#"&amp;H$2&amp;"","Year#"&amp;H$5&amp;"","Period#"&amp;H$4&amp;"","View#"&amp;H$11&amp;"","Entity#"&amp;$D27&amp;"","Value#"&amp;H$10&amp;"","Account#"&amp;$B27&amp;"","ICP#"&amp;H$7&amp;"","Program#"&amp;H$8&amp;"","Movements#"&amp;$E27&amp;"","Data_Category#"&amp;H$3&amp;"","Reporting#"&amp;H$9&amp;"","ECP#"&amp;H$6&amp;"")/1000000,[2]!Hsgetvalue(H$12,"Scenario#"&amp;H$2&amp;"","Year#"&amp;H$5&amp;"","Period#"&amp;H$4&amp;"","View#"&amp;H$11&amp;"","Entity#"&amp;$D27&amp;"","Value#"&amp;H$10&amp;"","Account#"&amp;$B27&amp;"","ICP#"&amp;H$7&amp;"","Program#"&amp;H$8&amp;"","Movements#"&amp;$E27&amp;"","Data_Category#"&amp;H$3&amp;"","Reporting#"&amp;H$9&amp;"","ECP#"&amp;H$6&amp;""))</f>
        <v>#NAME?</v>
      </c>
      <c r="I27" s="18" t="e">
        <f ca="1">IFERROR([2]!Hsgetvalue(I$12,"Scenario#"&amp;I$2&amp;"","Year#"&amp;I$5&amp;"","Period#"&amp;I$4&amp;"","View#"&amp;I$11&amp;"","Entity#"&amp;$D27&amp;"","Value#"&amp;I$10&amp;"","Account#"&amp;$B27&amp;"","ICP#"&amp;I$7&amp;"","Program#"&amp;I$8&amp;"","Movements#"&amp;$E27&amp;"","Data_Category#"&amp;I$3&amp;"","Reporting#"&amp;I$9&amp;"","ECP#"&amp;I$6&amp;"")/1000000,[2]!Hsgetvalue(I$12,"Scenario#"&amp;I$2&amp;"","Year#"&amp;I$5&amp;"","Period#"&amp;I$4&amp;"","View#"&amp;I$11&amp;"","Entity#"&amp;$D27&amp;"","Value#"&amp;I$10&amp;"","Account#"&amp;$B27&amp;"","ICP#"&amp;I$7&amp;"","Program#"&amp;I$8&amp;"","Movements#"&amp;$E27&amp;"","Data_Category#"&amp;I$3&amp;"","Reporting#"&amp;I$9&amp;"","ECP#"&amp;I$6&amp;""))</f>
        <v>#NAME?</v>
      </c>
      <c r="J27" s="18" t="e">
        <f ca="1">IFERROR([2]!Hsgetvalue(J$12,"Scenario#"&amp;J$2&amp;"","Year#"&amp;J$5&amp;"","Period#"&amp;J$4&amp;"","View#"&amp;J$11&amp;"","Entity#"&amp;$D27&amp;"","Value#"&amp;J$10&amp;"","Account#"&amp;$B27&amp;"","ICP#"&amp;J$7&amp;"","Program#"&amp;J$8&amp;"","Movements#"&amp;$E27&amp;"","Data_Category#"&amp;J$3&amp;"","Reporting#"&amp;J$9&amp;"","ECP#"&amp;J$6&amp;"")/1000000,[2]!Hsgetvalue(J$12,"Scenario#"&amp;J$2&amp;"","Year#"&amp;J$5&amp;"","Period#"&amp;J$4&amp;"","View#"&amp;J$11&amp;"","Entity#"&amp;$D27&amp;"","Value#"&amp;J$10&amp;"","Account#"&amp;$B27&amp;"","ICP#"&amp;J$7&amp;"","Program#"&amp;J$8&amp;"","Movements#"&amp;$E27&amp;"","Data_Category#"&amp;J$3&amp;"","Reporting#"&amp;J$9&amp;"","ECP#"&amp;J$6&amp;""))</f>
        <v>#NAME?</v>
      </c>
      <c r="K27" s="18" t="e">
        <f ca="1">IFERROR([2]!Hsgetvalue(K$12,"Scenario#"&amp;K$2&amp;"","Year#"&amp;K$5&amp;"","Period#"&amp;K$4&amp;"","View#"&amp;K$11&amp;"","Entity#"&amp;$D27&amp;"","Value#"&amp;K$10&amp;"","Account#"&amp;$B27&amp;"","ICP#"&amp;K$7&amp;"","Program#"&amp;K$8&amp;"","Movements#"&amp;$E27&amp;"","Data_Category#"&amp;K$3&amp;"","Reporting#"&amp;K$9&amp;"","ECP#"&amp;K$6&amp;"")/1000000,[2]!Hsgetvalue(K$12,"Scenario#"&amp;K$2&amp;"","Year#"&amp;K$5&amp;"","Period#"&amp;K$4&amp;"","View#"&amp;K$11&amp;"","Entity#"&amp;$D27&amp;"","Value#"&amp;K$10&amp;"","Account#"&amp;$B27&amp;"","ICP#"&amp;K$7&amp;"","Program#"&amp;K$8&amp;"","Movements#"&amp;$E27&amp;"","Data_Category#"&amp;K$3&amp;"","Reporting#"&amp;K$9&amp;"","ECP#"&amp;K$6&amp;""))</f>
        <v>#NAME?</v>
      </c>
      <c r="L27" s="18" t="e">
        <f ca="1">IFERROR([2]!Hsgetvalue(L$12,"Scenario#"&amp;L$2&amp;"","Year#"&amp;L$5&amp;"","Period#"&amp;L$4&amp;"","View#"&amp;L$11&amp;"","Entity#"&amp;$D27&amp;"","Value#"&amp;L$10&amp;"","Account#"&amp;$B27&amp;"","ICP#"&amp;L$7&amp;"","Program#"&amp;L$8&amp;"","Movements#"&amp;$E27&amp;"","Data_Category#"&amp;L$3&amp;"","Reporting#"&amp;L$9&amp;"","ECP#"&amp;L$6&amp;"")/1000000,[2]!Hsgetvalue(L$12,"Scenario#"&amp;L$2&amp;"","Year#"&amp;L$5&amp;"","Period#"&amp;L$4&amp;"","View#"&amp;L$11&amp;"","Entity#"&amp;$D27&amp;"","Value#"&amp;L$10&amp;"","Account#"&amp;$B27&amp;"","ICP#"&amp;L$7&amp;"","Program#"&amp;L$8&amp;"","Movements#"&amp;$E27&amp;"","Data_Category#"&amp;L$3&amp;"","Reporting#"&amp;L$9&amp;"","ECP#"&amp;L$6&amp;""))</f>
        <v>#NAME?</v>
      </c>
      <c r="M27" s="18" t="e">
        <f ca="1">IFERROR([2]!Hsgetvalue(M$12,"Scenario#"&amp;M$2&amp;"","Year#"&amp;M$5&amp;"","Period#"&amp;M$4&amp;"","View#"&amp;M$11&amp;"","Entity#"&amp;$D27&amp;"","Value#"&amp;M$10&amp;"","Account#"&amp;$B27&amp;"","ICP#"&amp;M$7&amp;"","Program#"&amp;M$8&amp;"","Movements#"&amp;$E27&amp;"","Data_Category#"&amp;M$3&amp;"","Reporting#"&amp;M$9&amp;"","ECP#"&amp;M$6&amp;"")/1000000,[2]!Hsgetvalue(M$12,"Scenario#"&amp;M$2&amp;"","Year#"&amp;M$5&amp;"","Period#"&amp;M$4&amp;"","View#"&amp;M$11&amp;"","Entity#"&amp;$D27&amp;"","Value#"&amp;M$10&amp;"","Account#"&amp;$B27&amp;"","ICP#"&amp;M$7&amp;"","Program#"&amp;M$8&amp;"","Movements#"&amp;$E27&amp;"","Data_Category#"&amp;M$3&amp;"","Reporting#"&amp;M$9&amp;"","ECP#"&amp;M$6&amp;""))</f>
        <v>#NAME?</v>
      </c>
    </row>
    <row r="28" spans="2:21" ht="12" customHeight="1" x14ac:dyDescent="0.25">
      <c r="B28" s="12" t="s">
        <v>55</v>
      </c>
      <c r="C28" s="12" t="s">
        <v>56</v>
      </c>
      <c r="D28" s="11" t="s">
        <v>454</v>
      </c>
      <c r="E28" s="11" t="s">
        <v>34</v>
      </c>
      <c r="G28" s="20" t="s">
        <v>57</v>
      </c>
      <c r="H28" s="18" t="e">
        <f ca="1">IFERROR([2]!Hsgetvalue(H$12,"Scenario#"&amp;H$2&amp;"","Year#"&amp;H$5&amp;"","Period#"&amp;H$4&amp;"","View#"&amp;H$11&amp;"","Entity#"&amp;$D28&amp;"","Value#"&amp;H$10&amp;"","Account#"&amp;$B28&amp;"","ICP#"&amp;H$7&amp;"","Program#"&amp;H$8&amp;"","Movements#"&amp;$E28&amp;"","Data_Category#"&amp;H$3&amp;"","Reporting#"&amp;H$9&amp;"","ECP#"&amp;H$6&amp;"")/1000000,[2]!Hsgetvalue(H$12,"Scenario#"&amp;H$2&amp;"","Year#"&amp;H$5&amp;"","Period#"&amp;H$4&amp;"","View#"&amp;H$11&amp;"","Entity#"&amp;$D28&amp;"","Value#"&amp;H$10&amp;"","Account#"&amp;$B28&amp;"","ICP#"&amp;H$7&amp;"","Program#"&amp;H$8&amp;"","Movements#"&amp;$E28&amp;"","Data_Category#"&amp;H$3&amp;"","Reporting#"&amp;H$9&amp;"","ECP#"&amp;H$6&amp;""))</f>
        <v>#NAME?</v>
      </c>
      <c r="I28" s="18" t="e">
        <f ca="1">IFERROR([2]!Hsgetvalue(I$12,"Scenario#"&amp;I$2&amp;"","Year#"&amp;I$5&amp;"","Period#"&amp;I$4&amp;"","View#"&amp;I$11&amp;"","Entity#"&amp;$D28&amp;"","Value#"&amp;I$10&amp;"","Account#"&amp;$B28&amp;"","ICP#"&amp;I$7&amp;"","Program#"&amp;I$8&amp;"","Movements#"&amp;$E28&amp;"","Data_Category#"&amp;I$3&amp;"","Reporting#"&amp;I$9&amp;"","ECP#"&amp;I$6&amp;"")/1000000,[2]!Hsgetvalue(I$12,"Scenario#"&amp;I$2&amp;"","Year#"&amp;I$5&amp;"","Period#"&amp;I$4&amp;"","View#"&amp;I$11&amp;"","Entity#"&amp;$D28&amp;"","Value#"&amp;I$10&amp;"","Account#"&amp;$B28&amp;"","ICP#"&amp;I$7&amp;"","Program#"&amp;I$8&amp;"","Movements#"&amp;$E28&amp;"","Data_Category#"&amp;I$3&amp;"","Reporting#"&amp;I$9&amp;"","ECP#"&amp;I$6&amp;""))</f>
        <v>#NAME?</v>
      </c>
      <c r="J28" s="18" t="e">
        <f ca="1">IFERROR([2]!Hsgetvalue(J$12,"Scenario#"&amp;J$2&amp;"","Year#"&amp;J$5&amp;"","Period#"&amp;J$4&amp;"","View#"&amp;J$11&amp;"","Entity#"&amp;$D28&amp;"","Value#"&amp;J$10&amp;"","Account#"&amp;$B28&amp;"","ICP#"&amp;J$7&amp;"","Program#"&amp;J$8&amp;"","Movements#"&amp;$E28&amp;"","Data_Category#"&amp;J$3&amp;"","Reporting#"&amp;J$9&amp;"","ECP#"&amp;J$6&amp;"")/1000000,[2]!Hsgetvalue(J$12,"Scenario#"&amp;J$2&amp;"","Year#"&amp;J$5&amp;"","Period#"&amp;J$4&amp;"","View#"&amp;J$11&amp;"","Entity#"&amp;$D28&amp;"","Value#"&amp;J$10&amp;"","Account#"&amp;$B28&amp;"","ICP#"&amp;J$7&amp;"","Program#"&amp;J$8&amp;"","Movements#"&amp;$E28&amp;"","Data_Category#"&amp;J$3&amp;"","Reporting#"&amp;J$9&amp;"","ECP#"&amp;J$6&amp;""))</f>
        <v>#NAME?</v>
      </c>
      <c r="K28" s="18" t="e">
        <f ca="1">IFERROR([2]!Hsgetvalue(K$12,"Scenario#"&amp;K$2&amp;"","Year#"&amp;K$5&amp;"","Period#"&amp;K$4&amp;"","View#"&amp;K$11&amp;"","Entity#"&amp;$D28&amp;"","Value#"&amp;K$10&amp;"","Account#"&amp;$B28&amp;"","ICP#"&amp;K$7&amp;"","Program#"&amp;K$8&amp;"","Movements#"&amp;$E28&amp;"","Data_Category#"&amp;K$3&amp;"","Reporting#"&amp;K$9&amp;"","ECP#"&amp;K$6&amp;"")/1000000,[2]!Hsgetvalue(K$12,"Scenario#"&amp;K$2&amp;"","Year#"&amp;K$5&amp;"","Period#"&amp;K$4&amp;"","View#"&amp;K$11&amp;"","Entity#"&amp;$D28&amp;"","Value#"&amp;K$10&amp;"","Account#"&amp;$B28&amp;"","ICP#"&amp;K$7&amp;"","Program#"&amp;K$8&amp;"","Movements#"&amp;$E28&amp;"","Data_Category#"&amp;K$3&amp;"","Reporting#"&amp;K$9&amp;"","ECP#"&amp;K$6&amp;""))</f>
        <v>#NAME?</v>
      </c>
      <c r="L28" s="18" t="e">
        <f ca="1">IFERROR([2]!Hsgetvalue(L$12,"Scenario#"&amp;L$2&amp;"","Year#"&amp;L$5&amp;"","Period#"&amp;L$4&amp;"","View#"&amp;L$11&amp;"","Entity#"&amp;$D28&amp;"","Value#"&amp;L$10&amp;"","Account#"&amp;$B28&amp;"","ICP#"&amp;L$7&amp;"","Program#"&amp;L$8&amp;"","Movements#"&amp;$E28&amp;"","Data_Category#"&amp;L$3&amp;"","Reporting#"&amp;L$9&amp;"","ECP#"&amp;L$6&amp;"")/1000000,[2]!Hsgetvalue(L$12,"Scenario#"&amp;L$2&amp;"","Year#"&amp;L$5&amp;"","Period#"&amp;L$4&amp;"","View#"&amp;L$11&amp;"","Entity#"&amp;$D28&amp;"","Value#"&amp;L$10&amp;"","Account#"&amp;$B28&amp;"","ICP#"&amp;L$7&amp;"","Program#"&amp;L$8&amp;"","Movements#"&amp;$E28&amp;"","Data_Category#"&amp;L$3&amp;"","Reporting#"&amp;L$9&amp;"","ECP#"&amp;L$6&amp;""))</f>
        <v>#NAME?</v>
      </c>
      <c r="M28" s="18" t="e">
        <f ca="1">IFERROR([2]!Hsgetvalue(M$12,"Scenario#"&amp;M$2&amp;"","Year#"&amp;M$5&amp;"","Period#"&amp;M$4&amp;"","View#"&amp;M$11&amp;"","Entity#"&amp;$D28&amp;"","Value#"&amp;M$10&amp;"","Account#"&amp;$B28&amp;"","ICP#"&amp;M$7&amp;"","Program#"&amp;M$8&amp;"","Movements#"&amp;$E28&amp;"","Data_Category#"&amp;M$3&amp;"","Reporting#"&amp;M$9&amp;"","ECP#"&amp;M$6&amp;"")/1000000,[2]!Hsgetvalue(M$12,"Scenario#"&amp;M$2&amp;"","Year#"&amp;M$5&amp;"","Period#"&amp;M$4&amp;"","View#"&amp;M$11&amp;"","Entity#"&amp;$D28&amp;"","Value#"&amp;M$10&amp;"","Account#"&amp;$B28&amp;"","ICP#"&amp;M$7&amp;"","Program#"&amp;M$8&amp;"","Movements#"&amp;$E28&amp;"","Data_Category#"&amp;M$3&amp;"","Reporting#"&amp;M$9&amp;"","ECP#"&amp;M$6&amp;""))</f>
        <v>#NAME?</v>
      </c>
    </row>
    <row r="29" spans="2:21" ht="12" customHeight="1" x14ac:dyDescent="0.25">
      <c r="B29" s="12" t="s">
        <v>58</v>
      </c>
      <c r="C29" s="12" t="s">
        <v>59</v>
      </c>
      <c r="D29" s="11" t="s">
        <v>454</v>
      </c>
      <c r="E29" s="11" t="s">
        <v>34</v>
      </c>
      <c r="G29" s="20" t="s">
        <v>59</v>
      </c>
      <c r="H29" s="18" t="e">
        <f ca="1">IFERROR([2]!Hsgetvalue(H$12,"Scenario#"&amp;H$2&amp;"","Year#"&amp;H$5&amp;"","Period#"&amp;H$4&amp;"","View#"&amp;H$11&amp;"","Entity#"&amp;$D29&amp;"","Value#"&amp;H$10&amp;"","Account#"&amp;$B29&amp;"","ICP#"&amp;H$7&amp;"","Program#"&amp;H$8&amp;"","Movements#"&amp;$E29&amp;"","Data_Category#"&amp;H$3&amp;"","Reporting#"&amp;H$9&amp;"","ECP#"&amp;H$6&amp;"")/1000000,[2]!Hsgetvalue(H$12,"Scenario#"&amp;H$2&amp;"","Year#"&amp;H$5&amp;"","Period#"&amp;H$4&amp;"","View#"&amp;H$11&amp;"","Entity#"&amp;$D29&amp;"","Value#"&amp;H$10&amp;"","Account#"&amp;$B29&amp;"","ICP#"&amp;H$7&amp;"","Program#"&amp;H$8&amp;"","Movements#"&amp;$E29&amp;"","Data_Category#"&amp;H$3&amp;"","Reporting#"&amp;H$9&amp;"","ECP#"&amp;H$6&amp;""))</f>
        <v>#NAME?</v>
      </c>
      <c r="I29" s="18" t="e">
        <f ca="1">IFERROR([2]!Hsgetvalue(I$12,"Scenario#"&amp;I$2&amp;"","Year#"&amp;I$5&amp;"","Period#"&amp;I$4&amp;"","View#"&amp;I$11&amp;"","Entity#"&amp;$D29&amp;"","Value#"&amp;I$10&amp;"","Account#"&amp;$B29&amp;"","ICP#"&amp;I$7&amp;"","Program#"&amp;I$8&amp;"","Movements#"&amp;$E29&amp;"","Data_Category#"&amp;I$3&amp;"","Reporting#"&amp;I$9&amp;"","ECP#"&amp;I$6&amp;"")/1000000,[2]!Hsgetvalue(I$12,"Scenario#"&amp;I$2&amp;"","Year#"&amp;I$5&amp;"","Period#"&amp;I$4&amp;"","View#"&amp;I$11&amp;"","Entity#"&amp;$D29&amp;"","Value#"&amp;I$10&amp;"","Account#"&amp;$B29&amp;"","ICP#"&amp;I$7&amp;"","Program#"&amp;I$8&amp;"","Movements#"&amp;$E29&amp;"","Data_Category#"&amp;I$3&amp;"","Reporting#"&amp;I$9&amp;"","ECP#"&amp;I$6&amp;""))</f>
        <v>#NAME?</v>
      </c>
      <c r="J29" s="18" t="e">
        <f ca="1">IFERROR([2]!Hsgetvalue(J$12,"Scenario#"&amp;J$2&amp;"","Year#"&amp;J$5&amp;"","Period#"&amp;J$4&amp;"","View#"&amp;J$11&amp;"","Entity#"&amp;$D29&amp;"","Value#"&amp;J$10&amp;"","Account#"&amp;$B29&amp;"","ICP#"&amp;J$7&amp;"","Program#"&amp;J$8&amp;"","Movements#"&amp;$E29&amp;"","Data_Category#"&amp;J$3&amp;"","Reporting#"&amp;J$9&amp;"","ECP#"&amp;J$6&amp;"")/1000000,[2]!Hsgetvalue(J$12,"Scenario#"&amp;J$2&amp;"","Year#"&amp;J$5&amp;"","Period#"&amp;J$4&amp;"","View#"&amp;J$11&amp;"","Entity#"&amp;$D29&amp;"","Value#"&amp;J$10&amp;"","Account#"&amp;$B29&amp;"","ICP#"&amp;J$7&amp;"","Program#"&amp;J$8&amp;"","Movements#"&amp;$E29&amp;"","Data_Category#"&amp;J$3&amp;"","Reporting#"&amp;J$9&amp;"","ECP#"&amp;J$6&amp;""))</f>
        <v>#NAME?</v>
      </c>
      <c r="K29" s="18" t="e">
        <f ca="1">IFERROR([2]!Hsgetvalue(K$12,"Scenario#"&amp;K$2&amp;"","Year#"&amp;K$5&amp;"","Period#"&amp;K$4&amp;"","View#"&amp;K$11&amp;"","Entity#"&amp;$D29&amp;"","Value#"&amp;K$10&amp;"","Account#"&amp;$B29&amp;"","ICP#"&amp;K$7&amp;"","Program#"&amp;K$8&amp;"","Movements#"&amp;$E29&amp;"","Data_Category#"&amp;K$3&amp;"","Reporting#"&amp;K$9&amp;"","ECP#"&amp;K$6&amp;"")/1000000,[2]!Hsgetvalue(K$12,"Scenario#"&amp;K$2&amp;"","Year#"&amp;K$5&amp;"","Period#"&amp;K$4&amp;"","View#"&amp;K$11&amp;"","Entity#"&amp;$D29&amp;"","Value#"&amp;K$10&amp;"","Account#"&amp;$B29&amp;"","ICP#"&amp;K$7&amp;"","Program#"&amp;K$8&amp;"","Movements#"&amp;$E29&amp;"","Data_Category#"&amp;K$3&amp;"","Reporting#"&amp;K$9&amp;"","ECP#"&amp;K$6&amp;""))</f>
        <v>#NAME?</v>
      </c>
      <c r="L29" s="18" t="e">
        <f ca="1">IFERROR([2]!Hsgetvalue(L$12,"Scenario#"&amp;L$2&amp;"","Year#"&amp;L$5&amp;"","Period#"&amp;L$4&amp;"","View#"&amp;L$11&amp;"","Entity#"&amp;$D29&amp;"","Value#"&amp;L$10&amp;"","Account#"&amp;$B29&amp;"","ICP#"&amp;L$7&amp;"","Program#"&amp;L$8&amp;"","Movements#"&amp;$E29&amp;"","Data_Category#"&amp;L$3&amp;"","Reporting#"&amp;L$9&amp;"","ECP#"&amp;L$6&amp;"")/1000000,[2]!Hsgetvalue(L$12,"Scenario#"&amp;L$2&amp;"","Year#"&amp;L$5&amp;"","Period#"&amp;L$4&amp;"","View#"&amp;L$11&amp;"","Entity#"&amp;$D29&amp;"","Value#"&amp;L$10&amp;"","Account#"&amp;$B29&amp;"","ICP#"&amp;L$7&amp;"","Program#"&amp;L$8&amp;"","Movements#"&amp;$E29&amp;"","Data_Category#"&amp;L$3&amp;"","Reporting#"&amp;L$9&amp;"","ECP#"&amp;L$6&amp;""))</f>
        <v>#NAME?</v>
      </c>
      <c r="M29" s="18" t="e">
        <f ca="1">IFERROR([2]!Hsgetvalue(M$12,"Scenario#"&amp;M$2&amp;"","Year#"&amp;M$5&amp;"","Period#"&amp;M$4&amp;"","View#"&amp;M$11&amp;"","Entity#"&amp;$D29&amp;"","Value#"&amp;M$10&amp;"","Account#"&amp;$B29&amp;"","ICP#"&amp;M$7&amp;"","Program#"&amp;M$8&amp;"","Movements#"&amp;$E29&amp;"","Data_Category#"&amp;M$3&amp;"","Reporting#"&amp;M$9&amp;"","ECP#"&amp;M$6&amp;"")/1000000,[2]!Hsgetvalue(M$12,"Scenario#"&amp;M$2&amp;"","Year#"&amp;M$5&amp;"","Period#"&amp;M$4&amp;"","View#"&amp;M$11&amp;"","Entity#"&amp;$D29&amp;"","Value#"&amp;M$10&amp;"","Account#"&amp;$B29&amp;"","ICP#"&amp;M$7&amp;"","Program#"&amp;M$8&amp;"","Movements#"&amp;$E29&amp;"","Data_Category#"&amp;M$3&amp;"","Reporting#"&amp;M$9&amp;"","ECP#"&amp;M$6&amp;""))</f>
        <v>#NAME?</v>
      </c>
    </row>
    <row r="30" spans="2:21" ht="12" customHeight="1" x14ac:dyDescent="0.25">
      <c r="B30" s="12" t="s">
        <v>60</v>
      </c>
      <c r="C30" s="12" t="s">
        <v>61</v>
      </c>
      <c r="D30" s="11" t="s">
        <v>454</v>
      </c>
      <c r="E30" s="11" t="s">
        <v>34</v>
      </c>
      <c r="G30" s="20" t="s">
        <v>61</v>
      </c>
      <c r="H30" s="18" t="e">
        <f ca="1">IFERROR([2]!Hsgetvalue(H$12,"Scenario#"&amp;H$2&amp;"","Year#"&amp;H$5&amp;"","Period#"&amp;H$4&amp;"","View#"&amp;H$11&amp;"","Entity#"&amp;$D30&amp;"","Value#"&amp;H$10&amp;"","Account#"&amp;$B30&amp;"","ICP#"&amp;H$7&amp;"","Program#"&amp;H$8&amp;"","Movements#"&amp;$E30&amp;"","Data_Category#"&amp;H$3&amp;"","Reporting#"&amp;H$9&amp;"","ECP#"&amp;H$6&amp;"")/1000000,[2]!Hsgetvalue(H$12,"Scenario#"&amp;H$2&amp;"","Year#"&amp;H$5&amp;"","Period#"&amp;H$4&amp;"","View#"&amp;H$11&amp;"","Entity#"&amp;$D30&amp;"","Value#"&amp;H$10&amp;"","Account#"&amp;$B30&amp;"","ICP#"&amp;H$7&amp;"","Program#"&amp;H$8&amp;"","Movements#"&amp;$E30&amp;"","Data_Category#"&amp;H$3&amp;"","Reporting#"&amp;H$9&amp;"","ECP#"&amp;H$6&amp;""))</f>
        <v>#NAME?</v>
      </c>
      <c r="I30" s="18" t="e">
        <f ca="1">IFERROR([2]!Hsgetvalue(I$12,"Scenario#"&amp;I$2&amp;"","Year#"&amp;I$5&amp;"","Period#"&amp;I$4&amp;"","View#"&amp;I$11&amp;"","Entity#"&amp;$D30&amp;"","Value#"&amp;I$10&amp;"","Account#"&amp;$B30&amp;"","ICP#"&amp;I$7&amp;"","Program#"&amp;I$8&amp;"","Movements#"&amp;$E30&amp;"","Data_Category#"&amp;I$3&amp;"","Reporting#"&amp;I$9&amp;"","ECP#"&amp;I$6&amp;"")/1000000,[2]!Hsgetvalue(I$12,"Scenario#"&amp;I$2&amp;"","Year#"&amp;I$5&amp;"","Period#"&amp;I$4&amp;"","View#"&amp;I$11&amp;"","Entity#"&amp;$D30&amp;"","Value#"&amp;I$10&amp;"","Account#"&amp;$B30&amp;"","ICP#"&amp;I$7&amp;"","Program#"&amp;I$8&amp;"","Movements#"&amp;$E30&amp;"","Data_Category#"&amp;I$3&amp;"","Reporting#"&amp;I$9&amp;"","ECP#"&amp;I$6&amp;""))</f>
        <v>#NAME?</v>
      </c>
      <c r="J30" s="18" t="e">
        <f ca="1">IFERROR([2]!Hsgetvalue(J$12,"Scenario#"&amp;J$2&amp;"","Year#"&amp;J$5&amp;"","Period#"&amp;J$4&amp;"","View#"&amp;J$11&amp;"","Entity#"&amp;$D30&amp;"","Value#"&amp;J$10&amp;"","Account#"&amp;$B30&amp;"","ICP#"&amp;J$7&amp;"","Program#"&amp;J$8&amp;"","Movements#"&amp;$E30&amp;"","Data_Category#"&amp;J$3&amp;"","Reporting#"&amp;J$9&amp;"","ECP#"&amp;J$6&amp;"")/1000000,[2]!Hsgetvalue(J$12,"Scenario#"&amp;J$2&amp;"","Year#"&amp;J$5&amp;"","Period#"&amp;J$4&amp;"","View#"&amp;J$11&amp;"","Entity#"&amp;$D30&amp;"","Value#"&amp;J$10&amp;"","Account#"&amp;$B30&amp;"","ICP#"&amp;J$7&amp;"","Program#"&amp;J$8&amp;"","Movements#"&amp;$E30&amp;"","Data_Category#"&amp;J$3&amp;"","Reporting#"&amp;J$9&amp;"","ECP#"&amp;J$6&amp;""))</f>
        <v>#NAME?</v>
      </c>
      <c r="K30" s="18" t="e">
        <f ca="1">IFERROR([2]!Hsgetvalue(K$12,"Scenario#"&amp;K$2&amp;"","Year#"&amp;K$5&amp;"","Period#"&amp;K$4&amp;"","View#"&amp;K$11&amp;"","Entity#"&amp;$D30&amp;"","Value#"&amp;K$10&amp;"","Account#"&amp;$B30&amp;"","ICP#"&amp;K$7&amp;"","Program#"&amp;K$8&amp;"","Movements#"&amp;$E30&amp;"","Data_Category#"&amp;K$3&amp;"","Reporting#"&amp;K$9&amp;"","ECP#"&amp;K$6&amp;"")/1000000,[2]!Hsgetvalue(K$12,"Scenario#"&amp;K$2&amp;"","Year#"&amp;K$5&amp;"","Period#"&amp;K$4&amp;"","View#"&amp;K$11&amp;"","Entity#"&amp;$D30&amp;"","Value#"&amp;K$10&amp;"","Account#"&amp;$B30&amp;"","ICP#"&amp;K$7&amp;"","Program#"&amp;K$8&amp;"","Movements#"&amp;$E30&amp;"","Data_Category#"&amp;K$3&amp;"","Reporting#"&amp;K$9&amp;"","ECP#"&amp;K$6&amp;""))</f>
        <v>#NAME?</v>
      </c>
      <c r="L30" s="18" t="e">
        <f ca="1">IFERROR([2]!Hsgetvalue(L$12,"Scenario#"&amp;L$2&amp;"","Year#"&amp;L$5&amp;"","Period#"&amp;L$4&amp;"","View#"&amp;L$11&amp;"","Entity#"&amp;$D30&amp;"","Value#"&amp;L$10&amp;"","Account#"&amp;$B30&amp;"","ICP#"&amp;L$7&amp;"","Program#"&amp;L$8&amp;"","Movements#"&amp;$E30&amp;"","Data_Category#"&amp;L$3&amp;"","Reporting#"&amp;L$9&amp;"","ECP#"&amp;L$6&amp;"")/1000000,[2]!Hsgetvalue(L$12,"Scenario#"&amp;L$2&amp;"","Year#"&amp;L$5&amp;"","Period#"&amp;L$4&amp;"","View#"&amp;L$11&amp;"","Entity#"&amp;$D30&amp;"","Value#"&amp;L$10&amp;"","Account#"&amp;$B30&amp;"","ICP#"&amp;L$7&amp;"","Program#"&amp;L$8&amp;"","Movements#"&amp;$E30&amp;"","Data_Category#"&amp;L$3&amp;"","Reporting#"&amp;L$9&amp;"","ECP#"&amp;L$6&amp;""))</f>
        <v>#NAME?</v>
      </c>
      <c r="M30" s="18" t="e">
        <f ca="1">IFERROR([2]!Hsgetvalue(M$12,"Scenario#"&amp;M$2&amp;"","Year#"&amp;M$5&amp;"","Period#"&amp;M$4&amp;"","View#"&amp;M$11&amp;"","Entity#"&amp;$D30&amp;"","Value#"&amp;M$10&amp;"","Account#"&amp;$B30&amp;"","ICP#"&amp;M$7&amp;"","Program#"&amp;M$8&amp;"","Movements#"&amp;$E30&amp;"","Data_Category#"&amp;M$3&amp;"","Reporting#"&amp;M$9&amp;"","ECP#"&amp;M$6&amp;"")/1000000,[2]!Hsgetvalue(M$12,"Scenario#"&amp;M$2&amp;"","Year#"&amp;M$5&amp;"","Period#"&amp;M$4&amp;"","View#"&amp;M$11&amp;"","Entity#"&amp;$D30&amp;"","Value#"&amp;M$10&amp;"","Account#"&amp;$B30&amp;"","ICP#"&amp;M$7&amp;"","Program#"&amp;M$8&amp;"","Movements#"&amp;$E30&amp;"","Data_Category#"&amp;M$3&amp;"","Reporting#"&amp;M$9&amp;"","ECP#"&amp;M$6&amp;""))</f>
        <v>#NAME?</v>
      </c>
    </row>
    <row r="31" spans="2:21" ht="12" customHeight="1" x14ac:dyDescent="0.25">
      <c r="B31" s="12" t="s">
        <v>62</v>
      </c>
      <c r="C31" s="12" t="s">
        <v>63</v>
      </c>
      <c r="D31" s="11" t="s">
        <v>454</v>
      </c>
      <c r="E31" s="11" t="s">
        <v>34</v>
      </c>
      <c r="G31" s="20" t="s">
        <v>64</v>
      </c>
      <c r="H31" s="18" t="e">
        <f ca="1">IFERROR([2]!Hsgetvalue(H$12,"Scenario#"&amp;H$2&amp;"","Year#"&amp;H$5&amp;"","Period#"&amp;H$4&amp;"","View#"&amp;H$11&amp;"","Entity#"&amp;$D31&amp;"","Value#"&amp;H$10&amp;"","Account#"&amp;$B31&amp;"","ICP#"&amp;H$7&amp;"","Program#"&amp;H$8&amp;"","Movements#"&amp;$E31&amp;"","Data_Category#"&amp;H$3&amp;"","Reporting#"&amp;H$9&amp;"","ECP#"&amp;H$6&amp;"")/1000000,[2]!Hsgetvalue(H$12,"Scenario#"&amp;H$2&amp;"","Year#"&amp;H$5&amp;"","Period#"&amp;H$4&amp;"","View#"&amp;H$11&amp;"","Entity#"&amp;$D31&amp;"","Value#"&amp;H$10&amp;"","Account#"&amp;$B31&amp;"","ICP#"&amp;H$7&amp;"","Program#"&amp;H$8&amp;"","Movements#"&amp;$E31&amp;"","Data_Category#"&amp;H$3&amp;"","Reporting#"&amp;H$9&amp;"","ECP#"&amp;H$6&amp;""))</f>
        <v>#NAME?</v>
      </c>
      <c r="I31" s="18" t="e">
        <f ca="1">IFERROR([2]!Hsgetvalue(I$12,"Scenario#"&amp;I$2&amp;"","Year#"&amp;I$5&amp;"","Period#"&amp;I$4&amp;"","View#"&amp;I$11&amp;"","Entity#"&amp;$D31&amp;"","Value#"&amp;I$10&amp;"","Account#"&amp;$B31&amp;"","ICP#"&amp;I$7&amp;"","Program#"&amp;I$8&amp;"","Movements#"&amp;$E31&amp;"","Data_Category#"&amp;I$3&amp;"","Reporting#"&amp;I$9&amp;"","ECP#"&amp;I$6&amp;"")/1000000,[2]!Hsgetvalue(I$12,"Scenario#"&amp;I$2&amp;"","Year#"&amp;I$5&amp;"","Period#"&amp;I$4&amp;"","View#"&amp;I$11&amp;"","Entity#"&amp;$D31&amp;"","Value#"&amp;I$10&amp;"","Account#"&amp;$B31&amp;"","ICP#"&amp;I$7&amp;"","Program#"&amp;I$8&amp;"","Movements#"&amp;$E31&amp;"","Data_Category#"&amp;I$3&amp;"","Reporting#"&amp;I$9&amp;"","ECP#"&amp;I$6&amp;""))</f>
        <v>#NAME?</v>
      </c>
      <c r="J31" s="18" t="e">
        <f ca="1">IFERROR([2]!Hsgetvalue(J$12,"Scenario#"&amp;J$2&amp;"","Year#"&amp;J$5&amp;"","Period#"&amp;J$4&amp;"","View#"&amp;J$11&amp;"","Entity#"&amp;$D31&amp;"","Value#"&amp;J$10&amp;"","Account#"&amp;$B31&amp;"","ICP#"&amp;J$7&amp;"","Program#"&amp;J$8&amp;"","Movements#"&amp;$E31&amp;"","Data_Category#"&amp;J$3&amp;"","Reporting#"&amp;J$9&amp;"","ECP#"&amp;J$6&amp;"")/1000000,[2]!Hsgetvalue(J$12,"Scenario#"&amp;J$2&amp;"","Year#"&amp;J$5&amp;"","Period#"&amp;J$4&amp;"","View#"&amp;J$11&amp;"","Entity#"&amp;$D31&amp;"","Value#"&amp;J$10&amp;"","Account#"&amp;$B31&amp;"","ICP#"&amp;J$7&amp;"","Program#"&amp;J$8&amp;"","Movements#"&amp;$E31&amp;"","Data_Category#"&amp;J$3&amp;"","Reporting#"&amp;J$9&amp;"","ECP#"&amp;J$6&amp;""))</f>
        <v>#NAME?</v>
      </c>
      <c r="K31" s="18" t="e">
        <f ca="1">IFERROR([2]!Hsgetvalue(K$12,"Scenario#"&amp;K$2&amp;"","Year#"&amp;K$5&amp;"","Period#"&amp;K$4&amp;"","View#"&amp;K$11&amp;"","Entity#"&amp;$D31&amp;"","Value#"&amp;K$10&amp;"","Account#"&amp;$B31&amp;"","ICP#"&amp;K$7&amp;"","Program#"&amp;K$8&amp;"","Movements#"&amp;$E31&amp;"","Data_Category#"&amp;K$3&amp;"","Reporting#"&amp;K$9&amp;"","ECP#"&amp;K$6&amp;"")/1000000,[2]!Hsgetvalue(K$12,"Scenario#"&amp;K$2&amp;"","Year#"&amp;K$5&amp;"","Period#"&amp;K$4&amp;"","View#"&amp;K$11&amp;"","Entity#"&amp;$D31&amp;"","Value#"&amp;K$10&amp;"","Account#"&amp;$B31&amp;"","ICP#"&amp;K$7&amp;"","Program#"&amp;K$8&amp;"","Movements#"&amp;$E31&amp;"","Data_Category#"&amp;K$3&amp;"","Reporting#"&amp;K$9&amp;"","ECP#"&amp;K$6&amp;""))</f>
        <v>#NAME?</v>
      </c>
      <c r="L31" s="18" t="e">
        <f ca="1">IFERROR([2]!Hsgetvalue(L$12,"Scenario#"&amp;L$2&amp;"","Year#"&amp;L$5&amp;"","Period#"&amp;L$4&amp;"","View#"&amp;L$11&amp;"","Entity#"&amp;$D31&amp;"","Value#"&amp;L$10&amp;"","Account#"&amp;$B31&amp;"","ICP#"&amp;L$7&amp;"","Program#"&amp;L$8&amp;"","Movements#"&amp;$E31&amp;"","Data_Category#"&amp;L$3&amp;"","Reporting#"&amp;L$9&amp;"","ECP#"&amp;L$6&amp;"")/1000000,[2]!Hsgetvalue(L$12,"Scenario#"&amp;L$2&amp;"","Year#"&amp;L$5&amp;"","Period#"&amp;L$4&amp;"","View#"&amp;L$11&amp;"","Entity#"&amp;$D31&amp;"","Value#"&amp;L$10&amp;"","Account#"&amp;$B31&amp;"","ICP#"&amp;L$7&amp;"","Program#"&amp;L$8&amp;"","Movements#"&amp;$E31&amp;"","Data_Category#"&amp;L$3&amp;"","Reporting#"&amp;L$9&amp;"","ECP#"&amp;L$6&amp;""))</f>
        <v>#NAME?</v>
      </c>
      <c r="M31" s="18" t="e">
        <f ca="1">IFERROR([2]!Hsgetvalue(M$12,"Scenario#"&amp;M$2&amp;"","Year#"&amp;M$5&amp;"","Period#"&amp;M$4&amp;"","View#"&amp;M$11&amp;"","Entity#"&amp;$D31&amp;"","Value#"&amp;M$10&amp;"","Account#"&amp;$B31&amp;"","ICP#"&amp;M$7&amp;"","Program#"&amp;M$8&amp;"","Movements#"&amp;$E31&amp;"","Data_Category#"&amp;M$3&amp;"","Reporting#"&amp;M$9&amp;"","ECP#"&amp;M$6&amp;"")/1000000,[2]!Hsgetvalue(M$12,"Scenario#"&amp;M$2&amp;"","Year#"&amp;M$5&amp;"","Period#"&amp;M$4&amp;"","View#"&amp;M$11&amp;"","Entity#"&amp;$D31&amp;"","Value#"&amp;M$10&amp;"","Account#"&amp;$B31&amp;"","ICP#"&amp;M$7&amp;"","Program#"&amp;M$8&amp;"","Movements#"&amp;$E31&amp;"","Data_Category#"&amp;M$3&amp;"","Reporting#"&amp;M$9&amp;"","ECP#"&amp;M$6&amp;""))</f>
        <v>#NAME?</v>
      </c>
      <c r="P31" s="45" t="e">
        <f ca="1">SUM(I20:I31)-I32</f>
        <v>#NAME?</v>
      </c>
      <c r="Q31" s="45" t="e">
        <f t="shared" ref="Q31:S31" ca="1" si="0">SUM(J20:J31)-J32</f>
        <v>#NAME?</v>
      </c>
      <c r="R31" s="45" t="e">
        <f t="shared" ca="1" si="0"/>
        <v>#NAME?</v>
      </c>
      <c r="S31" s="45" t="e">
        <f t="shared" ca="1" si="0"/>
        <v>#NAME?</v>
      </c>
      <c r="T31" s="45" t="e">
        <f ca="1">SUM(M20:M31)-M32</f>
        <v>#NAME?</v>
      </c>
      <c r="U31" s="45"/>
    </row>
    <row r="32" spans="2:21" ht="13.5" customHeight="1" x14ac:dyDescent="0.25">
      <c r="B32" s="12" t="s">
        <v>65</v>
      </c>
      <c r="C32" s="12" t="s">
        <v>66</v>
      </c>
      <c r="D32" s="11" t="s">
        <v>454</v>
      </c>
      <c r="E32" s="11" t="s">
        <v>34</v>
      </c>
      <c r="G32" s="30" t="s">
        <v>67</v>
      </c>
      <c r="H32" s="21" t="e">
        <f ca="1">IFERROR([2]!Hsgetvalue(H$12,"Scenario#"&amp;H$2&amp;"","Year#"&amp;H$5&amp;"","Period#"&amp;H$4&amp;"","View#"&amp;H$11&amp;"","Entity#"&amp;$D32&amp;"","Value#"&amp;H$10&amp;"","Account#"&amp;$B32&amp;"","ICP#"&amp;H$7&amp;"","Program#"&amp;H$8&amp;"","Movements#"&amp;$E32&amp;"","Data_Category#"&amp;H$3&amp;"","Reporting#"&amp;H$9&amp;"","ECP#"&amp;H$6&amp;"")/1000000,[2]!Hsgetvalue(H$12,"Scenario#"&amp;H$2&amp;"","Year#"&amp;H$5&amp;"","Period#"&amp;H$4&amp;"","View#"&amp;H$11&amp;"","Entity#"&amp;$D32&amp;"","Value#"&amp;H$10&amp;"","Account#"&amp;$B32&amp;"","ICP#"&amp;H$7&amp;"","Program#"&amp;H$8&amp;"","Movements#"&amp;$E32&amp;"","Data_Category#"&amp;H$3&amp;"","Reporting#"&amp;H$9&amp;"","ECP#"&amp;H$6&amp;""))</f>
        <v>#NAME?</v>
      </c>
      <c r="I32" s="21" t="e">
        <f ca="1">IFERROR([2]!Hsgetvalue(I$12,"Scenario#"&amp;I$2&amp;"","Year#"&amp;I$5&amp;"","Period#"&amp;I$4&amp;"","View#"&amp;I$11&amp;"","Entity#"&amp;$D32&amp;"","Value#"&amp;I$10&amp;"","Account#"&amp;$B32&amp;"","ICP#"&amp;I$7&amp;"","Program#"&amp;I$8&amp;"","Movements#"&amp;$E32&amp;"","Data_Category#"&amp;I$3&amp;"","Reporting#"&amp;I$9&amp;"","ECP#"&amp;I$6&amp;"")/1000000,[2]!Hsgetvalue(I$12,"Scenario#"&amp;I$2&amp;"","Year#"&amp;I$5&amp;"","Period#"&amp;I$4&amp;"","View#"&amp;I$11&amp;"","Entity#"&amp;$D32&amp;"","Value#"&amp;I$10&amp;"","Account#"&amp;$B32&amp;"","ICP#"&amp;I$7&amp;"","Program#"&amp;I$8&amp;"","Movements#"&amp;$E32&amp;"","Data_Category#"&amp;I$3&amp;"","Reporting#"&amp;I$9&amp;"","ECP#"&amp;I$6&amp;""))</f>
        <v>#NAME?</v>
      </c>
      <c r="J32" s="21" t="e">
        <f ca="1">IFERROR([2]!Hsgetvalue(J$12,"Scenario#"&amp;J$2&amp;"","Year#"&amp;J$5&amp;"","Period#"&amp;J$4&amp;"","View#"&amp;J$11&amp;"","Entity#"&amp;$D32&amp;"","Value#"&amp;J$10&amp;"","Account#"&amp;$B32&amp;"","ICP#"&amp;J$7&amp;"","Program#"&amp;J$8&amp;"","Movements#"&amp;$E32&amp;"","Data_Category#"&amp;J$3&amp;"","Reporting#"&amp;J$9&amp;"","ECP#"&amp;J$6&amp;"")/1000000,[2]!Hsgetvalue(J$12,"Scenario#"&amp;J$2&amp;"","Year#"&amp;J$5&amp;"","Period#"&amp;J$4&amp;"","View#"&amp;J$11&amp;"","Entity#"&amp;$D32&amp;"","Value#"&amp;J$10&amp;"","Account#"&amp;$B32&amp;"","ICP#"&amp;J$7&amp;"","Program#"&amp;J$8&amp;"","Movements#"&amp;$E32&amp;"","Data_Category#"&amp;J$3&amp;"","Reporting#"&amp;J$9&amp;"","ECP#"&amp;J$6&amp;""))</f>
        <v>#NAME?</v>
      </c>
      <c r="K32" s="21" t="e">
        <f ca="1">IFERROR([2]!Hsgetvalue(K$12,"Scenario#"&amp;K$2&amp;"","Year#"&amp;K$5&amp;"","Period#"&amp;K$4&amp;"","View#"&amp;K$11&amp;"","Entity#"&amp;$D32&amp;"","Value#"&amp;K$10&amp;"","Account#"&amp;$B32&amp;"","ICP#"&amp;K$7&amp;"","Program#"&amp;K$8&amp;"","Movements#"&amp;$E32&amp;"","Data_Category#"&amp;K$3&amp;"","Reporting#"&amp;K$9&amp;"","ECP#"&amp;K$6&amp;"")/1000000,[2]!Hsgetvalue(K$12,"Scenario#"&amp;K$2&amp;"","Year#"&amp;K$5&amp;"","Period#"&amp;K$4&amp;"","View#"&amp;K$11&amp;"","Entity#"&amp;$D32&amp;"","Value#"&amp;K$10&amp;"","Account#"&amp;$B32&amp;"","ICP#"&amp;K$7&amp;"","Program#"&amp;K$8&amp;"","Movements#"&amp;$E32&amp;"","Data_Category#"&amp;K$3&amp;"","Reporting#"&amp;K$9&amp;"","ECP#"&amp;K$6&amp;""))</f>
        <v>#NAME?</v>
      </c>
      <c r="L32" s="21" t="e">
        <f ca="1">IFERROR([2]!Hsgetvalue(L$12,"Scenario#"&amp;L$2&amp;"","Year#"&amp;L$5&amp;"","Period#"&amp;L$4&amp;"","View#"&amp;L$11&amp;"","Entity#"&amp;$D32&amp;"","Value#"&amp;L$10&amp;"","Account#"&amp;$B32&amp;"","ICP#"&amp;L$7&amp;"","Program#"&amp;L$8&amp;"","Movements#"&amp;$E32&amp;"","Data_Category#"&amp;L$3&amp;"","Reporting#"&amp;L$9&amp;"","ECP#"&amp;L$6&amp;"")/1000000,[2]!Hsgetvalue(L$12,"Scenario#"&amp;L$2&amp;"","Year#"&amp;L$5&amp;"","Period#"&amp;L$4&amp;"","View#"&amp;L$11&amp;"","Entity#"&amp;$D32&amp;"","Value#"&amp;L$10&amp;"","Account#"&amp;$B32&amp;"","ICP#"&amp;L$7&amp;"","Program#"&amp;L$8&amp;"","Movements#"&amp;$E32&amp;"","Data_Category#"&amp;L$3&amp;"","Reporting#"&amp;L$9&amp;"","ECP#"&amp;L$6&amp;""))</f>
        <v>#NAME?</v>
      </c>
      <c r="M32" s="21" t="e">
        <f ca="1">IFERROR([2]!Hsgetvalue(M$12,"Scenario#"&amp;M$2&amp;"","Year#"&amp;M$5&amp;"","Period#"&amp;M$4&amp;"","View#"&amp;M$11&amp;"","Entity#"&amp;$D32&amp;"","Value#"&amp;M$10&amp;"","Account#"&amp;$B32&amp;"","ICP#"&amp;M$7&amp;"","Program#"&amp;M$8&amp;"","Movements#"&amp;$E32&amp;"","Data_Category#"&amp;M$3&amp;"","Reporting#"&amp;M$9&amp;"","ECP#"&amp;M$6&amp;"")/1000000,[2]!Hsgetvalue(M$12,"Scenario#"&amp;M$2&amp;"","Year#"&amp;M$5&amp;"","Period#"&amp;M$4&amp;"","View#"&amp;M$11&amp;"","Entity#"&amp;$D32&amp;"","Value#"&amp;M$10&amp;"","Account#"&amp;$B32&amp;"","ICP#"&amp;M$7&amp;"","Program#"&amp;M$8&amp;"","Movements#"&amp;$E32&amp;"","Data_Category#"&amp;M$3&amp;"","Reporting#"&amp;M$9&amp;"","ECP#"&amp;M$6&amp;""))</f>
        <v>#NAME?</v>
      </c>
    </row>
    <row r="33" spans="2:20" ht="13.5" customHeight="1" x14ac:dyDescent="0.25">
      <c r="B33" s="12" t="s">
        <v>68</v>
      </c>
      <c r="C33" s="12"/>
      <c r="D33" s="11"/>
      <c r="E33" s="11"/>
      <c r="G33" s="38"/>
      <c r="H33" s="22"/>
      <c r="I33" s="22"/>
      <c r="J33" s="22"/>
      <c r="K33" s="22"/>
      <c r="L33" s="22"/>
      <c r="M33" s="22"/>
    </row>
    <row r="34" spans="2:20" ht="13.5" customHeight="1" x14ac:dyDescent="0.25">
      <c r="B34" s="10" t="s">
        <v>68</v>
      </c>
      <c r="C34" s="10"/>
      <c r="D34" s="11"/>
      <c r="E34" s="11"/>
      <c r="G34" s="118" t="s">
        <v>69</v>
      </c>
      <c r="H34" s="22"/>
      <c r="I34" s="22"/>
      <c r="J34" s="22"/>
      <c r="K34" s="22"/>
      <c r="L34" s="22"/>
      <c r="M34" s="22"/>
    </row>
    <row r="35" spans="2:20" ht="12" customHeight="1" x14ac:dyDescent="0.25">
      <c r="B35" s="12" t="s">
        <v>70</v>
      </c>
      <c r="C35" s="12" t="s">
        <v>71</v>
      </c>
      <c r="D35" s="11" t="s">
        <v>454</v>
      </c>
      <c r="E35" s="11" t="s">
        <v>34</v>
      </c>
      <c r="G35" s="20" t="s">
        <v>72</v>
      </c>
      <c r="H35" s="18" t="e">
        <f ca="1">IFERROR([2]!Hsgetvalue(H$12,"Scenario#"&amp;H$2&amp;"","Year#"&amp;H$5&amp;"","Period#"&amp;H$4&amp;"","View#"&amp;H$11&amp;"","Entity#"&amp;$D35&amp;"","Value#"&amp;H$10&amp;"","Account#"&amp;$B35&amp;"","ICP#"&amp;H$7&amp;"","Program#"&amp;H$8&amp;"","Movements#"&amp;$E35&amp;"","Data_Category#"&amp;H$3&amp;"","Reporting#"&amp;H$9&amp;"","ECP#"&amp;H$6&amp;"")/1000000,[2]!Hsgetvalue(H$12,"Scenario#"&amp;H$2&amp;"","Year#"&amp;H$5&amp;"","Period#"&amp;H$4&amp;"","View#"&amp;H$11&amp;"","Entity#"&amp;$D35&amp;"","Value#"&amp;H$10&amp;"","Account#"&amp;$B35&amp;"","ICP#"&amp;H$7&amp;"","Program#"&amp;H$8&amp;"","Movements#"&amp;$E35&amp;"","Data_Category#"&amp;H$3&amp;"","Reporting#"&amp;H$9&amp;"","ECP#"&amp;H$6&amp;""))</f>
        <v>#NAME?</v>
      </c>
      <c r="I35" s="18" t="e">
        <f ca="1">IFERROR([2]!Hsgetvalue(I$12,"Scenario#"&amp;I$2&amp;"","Year#"&amp;I$5&amp;"","Period#"&amp;I$4&amp;"","View#"&amp;I$11&amp;"","Entity#"&amp;$D35&amp;"","Value#"&amp;I$10&amp;"","Account#"&amp;$B35&amp;"","ICP#"&amp;I$7&amp;"","Program#"&amp;I$8&amp;"","Movements#"&amp;$E35&amp;"","Data_Category#"&amp;I$3&amp;"","Reporting#"&amp;I$9&amp;"","ECP#"&amp;I$6&amp;"")/1000000,[2]!Hsgetvalue(I$12,"Scenario#"&amp;I$2&amp;"","Year#"&amp;I$5&amp;"","Period#"&amp;I$4&amp;"","View#"&amp;I$11&amp;"","Entity#"&amp;$D35&amp;"","Value#"&amp;I$10&amp;"","Account#"&amp;$B35&amp;"","ICP#"&amp;I$7&amp;"","Program#"&amp;I$8&amp;"","Movements#"&amp;$E35&amp;"","Data_Category#"&amp;I$3&amp;"","Reporting#"&amp;I$9&amp;"","ECP#"&amp;I$6&amp;""))</f>
        <v>#NAME?</v>
      </c>
      <c r="J35" s="18" t="e">
        <f ca="1">IFERROR([2]!Hsgetvalue(J$12,"Scenario#"&amp;J$2&amp;"","Year#"&amp;J$5&amp;"","Period#"&amp;J$4&amp;"","View#"&amp;J$11&amp;"","Entity#"&amp;$D35&amp;"","Value#"&amp;J$10&amp;"","Account#"&amp;$B35&amp;"","ICP#"&amp;J$7&amp;"","Program#"&amp;J$8&amp;"","Movements#"&amp;$E35&amp;"","Data_Category#"&amp;J$3&amp;"","Reporting#"&amp;J$9&amp;"","ECP#"&amp;J$6&amp;"")/1000000,[2]!Hsgetvalue(J$12,"Scenario#"&amp;J$2&amp;"","Year#"&amp;J$5&amp;"","Period#"&amp;J$4&amp;"","View#"&amp;J$11&amp;"","Entity#"&amp;$D35&amp;"","Value#"&amp;J$10&amp;"","Account#"&amp;$B35&amp;"","ICP#"&amp;J$7&amp;"","Program#"&amp;J$8&amp;"","Movements#"&amp;$E35&amp;"","Data_Category#"&amp;J$3&amp;"","Reporting#"&amp;J$9&amp;"","ECP#"&amp;J$6&amp;""))</f>
        <v>#NAME?</v>
      </c>
      <c r="K35" s="18" t="e">
        <f ca="1">IFERROR([2]!Hsgetvalue(K$12,"Scenario#"&amp;K$2&amp;"","Year#"&amp;K$5&amp;"","Period#"&amp;K$4&amp;"","View#"&amp;K$11&amp;"","Entity#"&amp;$D35&amp;"","Value#"&amp;K$10&amp;"","Account#"&amp;$B35&amp;"","ICP#"&amp;K$7&amp;"","Program#"&amp;K$8&amp;"","Movements#"&amp;$E35&amp;"","Data_Category#"&amp;K$3&amp;"","Reporting#"&amp;K$9&amp;"","ECP#"&amp;K$6&amp;"")/1000000,[2]!Hsgetvalue(K$12,"Scenario#"&amp;K$2&amp;"","Year#"&amp;K$5&amp;"","Period#"&amp;K$4&amp;"","View#"&amp;K$11&amp;"","Entity#"&amp;$D35&amp;"","Value#"&amp;K$10&amp;"","Account#"&amp;$B35&amp;"","ICP#"&amp;K$7&amp;"","Program#"&amp;K$8&amp;"","Movements#"&amp;$E35&amp;"","Data_Category#"&amp;K$3&amp;"","Reporting#"&amp;K$9&amp;"","ECP#"&amp;K$6&amp;""))</f>
        <v>#NAME?</v>
      </c>
      <c r="L35" s="18" t="e">
        <f ca="1">IFERROR([2]!Hsgetvalue(L$12,"Scenario#"&amp;L$2&amp;"","Year#"&amp;L$5&amp;"","Period#"&amp;L$4&amp;"","View#"&amp;L$11&amp;"","Entity#"&amp;$D35&amp;"","Value#"&amp;L$10&amp;"","Account#"&amp;$B35&amp;"","ICP#"&amp;L$7&amp;"","Program#"&amp;L$8&amp;"","Movements#"&amp;$E35&amp;"","Data_Category#"&amp;L$3&amp;"","Reporting#"&amp;L$9&amp;"","ECP#"&amp;L$6&amp;"")/1000000,[2]!Hsgetvalue(L$12,"Scenario#"&amp;L$2&amp;"","Year#"&amp;L$5&amp;"","Period#"&amp;L$4&amp;"","View#"&amp;L$11&amp;"","Entity#"&amp;$D35&amp;"","Value#"&amp;L$10&amp;"","Account#"&amp;$B35&amp;"","ICP#"&amp;L$7&amp;"","Program#"&amp;L$8&amp;"","Movements#"&amp;$E35&amp;"","Data_Category#"&amp;L$3&amp;"","Reporting#"&amp;L$9&amp;"","ECP#"&amp;L$6&amp;""))</f>
        <v>#NAME?</v>
      </c>
      <c r="M35" s="18" t="e">
        <f ca="1">IFERROR([2]!Hsgetvalue(M$12,"Scenario#"&amp;M$2&amp;"","Year#"&amp;M$5&amp;"","Period#"&amp;M$4&amp;"","View#"&amp;M$11&amp;"","Entity#"&amp;$D35&amp;"","Value#"&amp;M$10&amp;"","Account#"&amp;$B35&amp;"","ICP#"&amp;M$7&amp;"","Program#"&amp;M$8&amp;"","Movements#"&amp;$E35&amp;"","Data_Category#"&amp;M$3&amp;"","Reporting#"&amp;M$9&amp;"","ECP#"&amp;M$6&amp;"")/1000000,[2]!Hsgetvalue(M$12,"Scenario#"&amp;M$2&amp;"","Year#"&amp;M$5&amp;"","Period#"&amp;M$4&amp;"","View#"&amp;M$11&amp;"","Entity#"&amp;$D35&amp;"","Value#"&amp;M$10&amp;"","Account#"&amp;$B35&amp;"","ICP#"&amp;M$7&amp;"","Program#"&amp;M$8&amp;"","Movements#"&amp;$E35&amp;"","Data_Category#"&amp;M$3&amp;"","Reporting#"&amp;M$9&amp;"","ECP#"&amp;M$6&amp;""))</f>
        <v>#NAME?</v>
      </c>
    </row>
    <row r="36" spans="2:20" ht="12" customHeight="1" x14ac:dyDescent="0.25">
      <c r="B36" s="12" t="s">
        <v>68</v>
      </c>
      <c r="C36" s="12"/>
      <c r="D36" s="11"/>
      <c r="E36" s="11"/>
      <c r="G36" s="20" t="s">
        <v>73</v>
      </c>
      <c r="H36" s="22"/>
      <c r="I36" s="22"/>
      <c r="J36" s="22"/>
      <c r="K36" s="22"/>
      <c r="L36" s="22"/>
      <c r="M36" s="22"/>
    </row>
    <row r="37" spans="2:20" ht="12" customHeight="1" x14ac:dyDescent="0.25">
      <c r="B37" s="12" t="s">
        <v>74</v>
      </c>
      <c r="C37" s="12" t="s">
        <v>75</v>
      </c>
      <c r="D37" s="11" t="s">
        <v>454</v>
      </c>
      <c r="E37" s="11" t="s">
        <v>34</v>
      </c>
      <c r="G37" s="29" t="s">
        <v>76</v>
      </c>
      <c r="H37" s="18" t="e">
        <f ca="1">IFERROR([2]!Hsgetvalue(H$12,"Scenario#"&amp;H$2&amp;"","Year#"&amp;H$5&amp;"","Period#"&amp;H$4&amp;"","View#"&amp;H$11&amp;"","Entity#"&amp;$D37&amp;"","Value#"&amp;H$10&amp;"","Account#"&amp;$B37&amp;"","ICP#"&amp;H$7&amp;"","Program#"&amp;H$8&amp;"","Movements#"&amp;$E37&amp;"","Data_Category#"&amp;H$3&amp;"","Reporting#"&amp;H$9&amp;"","ECP#"&amp;H$6&amp;"")/1000000,[2]!Hsgetvalue(H$12,"Scenario#"&amp;H$2&amp;"","Year#"&amp;H$5&amp;"","Period#"&amp;H$4&amp;"","View#"&amp;H$11&amp;"","Entity#"&amp;$D37&amp;"","Value#"&amp;H$10&amp;"","Account#"&amp;$B37&amp;"","ICP#"&amp;H$7&amp;"","Program#"&amp;H$8&amp;"","Movements#"&amp;$E37&amp;"","Data_Category#"&amp;H$3&amp;"","Reporting#"&amp;H$9&amp;"","ECP#"&amp;H$6&amp;""))</f>
        <v>#NAME?</v>
      </c>
      <c r="I37" s="18" t="e">
        <f ca="1">IFERROR([2]!Hsgetvalue(I$12,"Scenario#"&amp;I$2&amp;"","Year#"&amp;I$5&amp;"","Period#"&amp;I$4&amp;"","View#"&amp;I$11&amp;"","Entity#"&amp;$D37&amp;"","Value#"&amp;I$10&amp;"","Account#"&amp;$B37&amp;"","ICP#"&amp;I$7&amp;"","Program#"&amp;I$8&amp;"","Movements#"&amp;$E37&amp;"","Data_Category#"&amp;I$3&amp;"","Reporting#"&amp;I$9&amp;"","ECP#"&amp;I$6&amp;"")/1000000,[2]!Hsgetvalue(I$12,"Scenario#"&amp;I$2&amp;"","Year#"&amp;I$5&amp;"","Period#"&amp;I$4&amp;"","View#"&amp;I$11&amp;"","Entity#"&amp;$D37&amp;"","Value#"&amp;I$10&amp;"","Account#"&amp;$B37&amp;"","ICP#"&amp;I$7&amp;"","Program#"&amp;I$8&amp;"","Movements#"&amp;$E37&amp;"","Data_Category#"&amp;I$3&amp;"","Reporting#"&amp;I$9&amp;"","ECP#"&amp;I$6&amp;""))</f>
        <v>#NAME?</v>
      </c>
      <c r="J37" s="18" t="e">
        <f ca="1">IFERROR([2]!Hsgetvalue(J$12,"Scenario#"&amp;J$2&amp;"","Year#"&amp;J$5&amp;"","Period#"&amp;J$4&amp;"","View#"&amp;J$11&amp;"","Entity#"&amp;$D37&amp;"","Value#"&amp;J$10&amp;"","Account#"&amp;$B37&amp;"","ICP#"&amp;J$7&amp;"","Program#"&amp;J$8&amp;"","Movements#"&amp;$E37&amp;"","Data_Category#"&amp;J$3&amp;"","Reporting#"&amp;J$9&amp;"","ECP#"&amp;J$6&amp;"")/1000000,[2]!Hsgetvalue(J$12,"Scenario#"&amp;J$2&amp;"","Year#"&amp;J$5&amp;"","Period#"&amp;J$4&amp;"","View#"&amp;J$11&amp;"","Entity#"&amp;$D37&amp;"","Value#"&amp;J$10&amp;"","Account#"&amp;$B37&amp;"","ICP#"&amp;J$7&amp;"","Program#"&amp;J$8&amp;"","Movements#"&amp;$E37&amp;"","Data_Category#"&amp;J$3&amp;"","Reporting#"&amp;J$9&amp;"","ECP#"&amp;J$6&amp;""))</f>
        <v>#NAME?</v>
      </c>
      <c r="K37" s="18" t="e">
        <f ca="1">IFERROR([2]!Hsgetvalue(K$12,"Scenario#"&amp;K$2&amp;"","Year#"&amp;K$5&amp;"","Period#"&amp;K$4&amp;"","View#"&amp;K$11&amp;"","Entity#"&amp;$D37&amp;"","Value#"&amp;K$10&amp;"","Account#"&amp;$B37&amp;"","ICP#"&amp;K$7&amp;"","Program#"&amp;K$8&amp;"","Movements#"&amp;$E37&amp;"","Data_Category#"&amp;K$3&amp;"","Reporting#"&amp;K$9&amp;"","ECP#"&amp;K$6&amp;"")/1000000,[2]!Hsgetvalue(K$12,"Scenario#"&amp;K$2&amp;"","Year#"&amp;K$5&amp;"","Period#"&amp;K$4&amp;"","View#"&amp;K$11&amp;"","Entity#"&amp;$D37&amp;"","Value#"&amp;K$10&amp;"","Account#"&amp;$B37&amp;"","ICP#"&amp;K$7&amp;"","Program#"&amp;K$8&amp;"","Movements#"&amp;$E37&amp;"","Data_Category#"&amp;K$3&amp;"","Reporting#"&amp;K$9&amp;"","ECP#"&amp;K$6&amp;""))</f>
        <v>#NAME?</v>
      </c>
      <c r="L37" s="18" t="e">
        <f ca="1">IFERROR([2]!Hsgetvalue(L$12,"Scenario#"&amp;L$2&amp;"","Year#"&amp;L$5&amp;"","Period#"&amp;L$4&amp;"","View#"&amp;L$11&amp;"","Entity#"&amp;$D37&amp;"","Value#"&amp;L$10&amp;"","Account#"&amp;$B37&amp;"","ICP#"&amp;L$7&amp;"","Program#"&amp;L$8&amp;"","Movements#"&amp;$E37&amp;"","Data_Category#"&amp;L$3&amp;"","Reporting#"&amp;L$9&amp;"","ECP#"&amp;L$6&amp;"")/1000000,[2]!Hsgetvalue(L$12,"Scenario#"&amp;L$2&amp;"","Year#"&amp;L$5&amp;"","Period#"&amp;L$4&amp;"","View#"&amp;L$11&amp;"","Entity#"&amp;$D37&amp;"","Value#"&amp;L$10&amp;"","Account#"&amp;$B37&amp;"","ICP#"&amp;L$7&amp;"","Program#"&amp;L$8&amp;"","Movements#"&amp;$E37&amp;"","Data_Category#"&amp;L$3&amp;"","Reporting#"&amp;L$9&amp;"","ECP#"&amp;L$6&amp;""))</f>
        <v>#NAME?</v>
      </c>
      <c r="M37" s="18" t="e">
        <f ca="1">IFERROR([2]!Hsgetvalue(M$12,"Scenario#"&amp;M$2&amp;"","Year#"&amp;M$5&amp;"","Period#"&amp;M$4&amp;"","View#"&amp;M$11&amp;"","Entity#"&amp;$D37&amp;"","Value#"&amp;M$10&amp;"","Account#"&amp;$B37&amp;"","ICP#"&amp;M$7&amp;"","Program#"&amp;M$8&amp;"","Movements#"&amp;$E37&amp;"","Data_Category#"&amp;M$3&amp;"","Reporting#"&amp;M$9&amp;"","ECP#"&amp;M$6&amp;"")/1000000,[2]!Hsgetvalue(M$12,"Scenario#"&amp;M$2&amp;"","Year#"&amp;M$5&amp;"","Period#"&amp;M$4&amp;"","View#"&amp;M$11&amp;"","Entity#"&amp;$D37&amp;"","Value#"&amp;M$10&amp;"","Account#"&amp;$B37&amp;"","ICP#"&amp;M$7&amp;"","Program#"&amp;M$8&amp;"","Movements#"&amp;$E37&amp;"","Data_Category#"&amp;M$3&amp;"","Reporting#"&amp;M$9&amp;"","ECP#"&amp;M$6&amp;""))</f>
        <v>#NAME?</v>
      </c>
    </row>
    <row r="38" spans="2:20" ht="12" customHeight="1" x14ac:dyDescent="0.25">
      <c r="B38" s="12" t="s">
        <v>77</v>
      </c>
      <c r="C38" s="12" t="s">
        <v>78</v>
      </c>
      <c r="D38" s="11" t="s">
        <v>454</v>
      </c>
      <c r="E38" s="11" t="s">
        <v>34</v>
      </c>
      <c r="G38" s="29" t="s">
        <v>79</v>
      </c>
      <c r="H38" s="18" t="e">
        <f ca="1">IFERROR([2]!Hsgetvalue(H$12,"Scenario#"&amp;H$2&amp;"","Year#"&amp;H$5&amp;"","Period#"&amp;H$4&amp;"","View#"&amp;H$11&amp;"","Entity#"&amp;$D38&amp;"","Value#"&amp;H$10&amp;"","Account#"&amp;$B38&amp;"","ICP#"&amp;H$7&amp;"","Program#"&amp;H$8&amp;"","Movements#"&amp;$E38&amp;"","Data_Category#"&amp;H$3&amp;"","Reporting#"&amp;H$9&amp;"","ECP#"&amp;H$6&amp;"")/1000000,[2]!Hsgetvalue(H$12,"Scenario#"&amp;H$2&amp;"","Year#"&amp;H$5&amp;"","Period#"&amp;H$4&amp;"","View#"&amp;H$11&amp;"","Entity#"&amp;$D38&amp;"","Value#"&amp;H$10&amp;"","Account#"&amp;$B38&amp;"","ICP#"&amp;H$7&amp;"","Program#"&amp;H$8&amp;"","Movements#"&amp;$E38&amp;"","Data_Category#"&amp;H$3&amp;"","Reporting#"&amp;H$9&amp;"","ECP#"&amp;H$6&amp;""))</f>
        <v>#NAME?</v>
      </c>
      <c r="I38" s="18" t="e">
        <f ca="1">IFERROR([2]!Hsgetvalue(I$12,"Scenario#"&amp;I$2&amp;"","Year#"&amp;I$5&amp;"","Period#"&amp;I$4&amp;"","View#"&amp;I$11&amp;"","Entity#"&amp;$D38&amp;"","Value#"&amp;I$10&amp;"","Account#"&amp;$B38&amp;"","ICP#"&amp;I$7&amp;"","Program#"&amp;I$8&amp;"","Movements#"&amp;$E38&amp;"","Data_Category#"&amp;I$3&amp;"","Reporting#"&amp;I$9&amp;"","ECP#"&amp;I$6&amp;"")/1000000,[2]!Hsgetvalue(I$12,"Scenario#"&amp;I$2&amp;"","Year#"&amp;I$5&amp;"","Period#"&amp;I$4&amp;"","View#"&amp;I$11&amp;"","Entity#"&amp;$D38&amp;"","Value#"&amp;I$10&amp;"","Account#"&amp;$B38&amp;"","ICP#"&amp;I$7&amp;"","Program#"&amp;I$8&amp;"","Movements#"&amp;$E38&amp;"","Data_Category#"&amp;I$3&amp;"","Reporting#"&amp;I$9&amp;"","ECP#"&amp;I$6&amp;""))</f>
        <v>#NAME?</v>
      </c>
      <c r="J38" s="18" t="e">
        <f ca="1">IFERROR([2]!Hsgetvalue(J$12,"Scenario#"&amp;J$2&amp;"","Year#"&amp;J$5&amp;"","Period#"&amp;J$4&amp;"","View#"&amp;J$11&amp;"","Entity#"&amp;$D38&amp;"","Value#"&amp;J$10&amp;"","Account#"&amp;$B38&amp;"","ICP#"&amp;J$7&amp;"","Program#"&amp;J$8&amp;"","Movements#"&amp;$E38&amp;"","Data_Category#"&amp;J$3&amp;"","Reporting#"&amp;J$9&amp;"","ECP#"&amp;J$6&amp;"")/1000000,[2]!Hsgetvalue(J$12,"Scenario#"&amp;J$2&amp;"","Year#"&amp;J$5&amp;"","Period#"&amp;J$4&amp;"","View#"&amp;J$11&amp;"","Entity#"&amp;$D38&amp;"","Value#"&amp;J$10&amp;"","Account#"&amp;$B38&amp;"","ICP#"&amp;J$7&amp;"","Program#"&amp;J$8&amp;"","Movements#"&amp;$E38&amp;"","Data_Category#"&amp;J$3&amp;"","Reporting#"&amp;J$9&amp;"","ECP#"&amp;J$6&amp;""))</f>
        <v>#NAME?</v>
      </c>
      <c r="K38" s="18" t="e">
        <f ca="1">IFERROR([2]!Hsgetvalue(K$12,"Scenario#"&amp;K$2&amp;"","Year#"&amp;K$5&amp;"","Period#"&amp;K$4&amp;"","View#"&amp;K$11&amp;"","Entity#"&amp;$D38&amp;"","Value#"&amp;K$10&amp;"","Account#"&amp;$B38&amp;"","ICP#"&amp;K$7&amp;"","Program#"&amp;K$8&amp;"","Movements#"&amp;$E38&amp;"","Data_Category#"&amp;K$3&amp;"","Reporting#"&amp;K$9&amp;"","ECP#"&amp;K$6&amp;"")/1000000,[2]!Hsgetvalue(K$12,"Scenario#"&amp;K$2&amp;"","Year#"&amp;K$5&amp;"","Period#"&amp;K$4&amp;"","View#"&amp;K$11&amp;"","Entity#"&amp;$D38&amp;"","Value#"&amp;K$10&amp;"","Account#"&amp;$B38&amp;"","ICP#"&amp;K$7&amp;"","Program#"&amp;K$8&amp;"","Movements#"&amp;$E38&amp;"","Data_Category#"&amp;K$3&amp;"","Reporting#"&amp;K$9&amp;"","ECP#"&amp;K$6&amp;""))</f>
        <v>#NAME?</v>
      </c>
      <c r="L38" s="18" t="e">
        <f ca="1">IFERROR([2]!Hsgetvalue(L$12,"Scenario#"&amp;L$2&amp;"","Year#"&amp;L$5&amp;"","Period#"&amp;L$4&amp;"","View#"&amp;L$11&amp;"","Entity#"&amp;$D38&amp;"","Value#"&amp;L$10&amp;"","Account#"&amp;$B38&amp;"","ICP#"&amp;L$7&amp;"","Program#"&amp;L$8&amp;"","Movements#"&amp;$E38&amp;"","Data_Category#"&amp;L$3&amp;"","Reporting#"&amp;L$9&amp;"","ECP#"&amp;L$6&amp;"")/1000000,[2]!Hsgetvalue(L$12,"Scenario#"&amp;L$2&amp;"","Year#"&amp;L$5&amp;"","Period#"&amp;L$4&amp;"","View#"&amp;L$11&amp;"","Entity#"&amp;$D38&amp;"","Value#"&amp;L$10&amp;"","Account#"&amp;$B38&amp;"","ICP#"&amp;L$7&amp;"","Program#"&amp;L$8&amp;"","Movements#"&amp;$E38&amp;"","Data_Category#"&amp;L$3&amp;"","Reporting#"&amp;L$9&amp;"","ECP#"&amp;L$6&amp;""))</f>
        <v>#NAME?</v>
      </c>
      <c r="M38" s="18" t="e">
        <f ca="1">IFERROR([2]!Hsgetvalue(M$12,"Scenario#"&amp;M$2&amp;"","Year#"&amp;M$5&amp;"","Period#"&amp;M$4&amp;"","View#"&amp;M$11&amp;"","Entity#"&amp;$D38&amp;"","Value#"&amp;M$10&amp;"","Account#"&amp;$B38&amp;"","ICP#"&amp;M$7&amp;"","Program#"&amp;M$8&amp;"","Movements#"&amp;$E38&amp;"","Data_Category#"&amp;M$3&amp;"","Reporting#"&amp;M$9&amp;"","ECP#"&amp;M$6&amp;"")/1000000,[2]!Hsgetvalue(M$12,"Scenario#"&amp;M$2&amp;"","Year#"&amp;M$5&amp;"","Period#"&amp;M$4&amp;"","View#"&amp;M$11&amp;"","Entity#"&amp;$D38&amp;"","Value#"&amp;M$10&amp;"","Account#"&amp;$B38&amp;"","ICP#"&amp;M$7&amp;"","Program#"&amp;M$8&amp;"","Movements#"&amp;$E38&amp;"","Data_Category#"&amp;M$3&amp;"","Reporting#"&amp;M$9&amp;"","ECP#"&amp;M$6&amp;""))</f>
        <v>#NAME?</v>
      </c>
    </row>
    <row r="39" spans="2:20" ht="12" customHeight="1" x14ac:dyDescent="0.25">
      <c r="B39" s="12" t="s">
        <v>80</v>
      </c>
      <c r="C39" s="12" t="s">
        <v>81</v>
      </c>
      <c r="D39" s="11" t="s">
        <v>454</v>
      </c>
      <c r="E39" s="11" t="s">
        <v>34</v>
      </c>
      <c r="G39" s="20" t="s">
        <v>81</v>
      </c>
      <c r="H39" s="18" t="e">
        <f ca="1">IFERROR([2]!Hsgetvalue(H$12,"Scenario#"&amp;H$2&amp;"","Year#"&amp;H$5&amp;"","Period#"&amp;H$4&amp;"","View#"&amp;H$11&amp;"","Entity#"&amp;$D39&amp;"","Value#"&amp;H$10&amp;"","Account#"&amp;$B39&amp;"","ICP#"&amp;H$7&amp;"","Program#"&amp;H$8&amp;"","Movements#"&amp;$E39&amp;"","Data_Category#"&amp;H$3&amp;"","Reporting#"&amp;H$9&amp;"","ECP#"&amp;H$6&amp;"")/1000000,[2]!Hsgetvalue(H$12,"Scenario#"&amp;H$2&amp;"","Year#"&amp;H$5&amp;"","Period#"&amp;H$4&amp;"","View#"&amp;H$11&amp;"","Entity#"&amp;$D39&amp;"","Value#"&amp;H$10&amp;"","Account#"&amp;$B39&amp;"","ICP#"&amp;H$7&amp;"","Program#"&amp;H$8&amp;"","Movements#"&amp;$E39&amp;"","Data_Category#"&amp;H$3&amp;"","Reporting#"&amp;H$9&amp;"","ECP#"&amp;H$6&amp;""))</f>
        <v>#NAME?</v>
      </c>
      <c r="I39" s="18" t="e">
        <f ca="1">IFERROR([2]!Hsgetvalue(I$12,"Scenario#"&amp;I$2&amp;"","Year#"&amp;I$5&amp;"","Period#"&amp;I$4&amp;"","View#"&amp;I$11&amp;"","Entity#"&amp;$D39&amp;"","Value#"&amp;I$10&amp;"","Account#"&amp;$B39&amp;"","ICP#"&amp;I$7&amp;"","Program#"&amp;I$8&amp;"","Movements#"&amp;$E39&amp;"","Data_Category#"&amp;I$3&amp;"","Reporting#"&amp;I$9&amp;"","ECP#"&amp;I$6&amp;"")/1000000,[2]!Hsgetvalue(I$12,"Scenario#"&amp;I$2&amp;"","Year#"&amp;I$5&amp;"","Period#"&amp;I$4&amp;"","View#"&amp;I$11&amp;"","Entity#"&amp;$D39&amp;"","Value#"&amp;I$10&amp;"","Account#"&amp;$B39&amp;"","ICP#"&amp;I$7&amp;"","Program#"&amp;I$8&amp;"","Movements#"&amp;$E39&amp;"","Data_Category#"&amp;I$3&amp;"","Reporting#"&amp;I$9&amp;"","ECP#"&amp;I$6&amp;""))</f>
        <v>#NAME?</v>
      </c>
      <c r="J39" s="18" t="e">
        <f ca="1">IFERROR([2]!Hsgetvalue(J$12,"Scenario#"&amp;J$2&amp;"","Year#"&amp;J$5&amp;"","Period#"&amp;J$4&amp;"","View#"&amp;J$11&amp;"","Entity#"&amp;$D39&amp;"","Value#"&amp;J$10&amp;"","Account#"&amp;$B39&amp;"","ICP#"&amp;J$7&amp;"","Program#"&amp;J$8&amp;"","Movements#"&amp;$E39&amp;"","Data_Category#"&amp;J$3&amp;"","Reporting#"&amp;J$9&amp;"","ECP#"&amp;J$6&amp;"")/1000000,[2]!Hsgetvalue(J$12,"Scenario#"&amp;J$2&amp;"","Year#"&amp;J$5&amp;"","Period#"&amp;J$4&amp;"","View#"&amp;J$11&amp;"","Entity#"&amp;$D39&amp;"","Value#"&amp;J$10&amp;"","Account#"&amp;$B39&amp;"","ICP#"&amp;J$7&amp;"","Program#"&amp;J$8&amp;"","Movements#"&amp;$E39&amp;"","Data_Category#"&amp;J$3&amp;"","Reporting#"&amp;J$9&amp;"","ECP#"&amp;J$6&amp;""))</f>
        <v>#NAME?</v>
      </c>
      <c r="K39" s="18" t="e">
        <f ca="1">IFERROR([2]!Hsgetvalue(K$12,"Scenario#"&amp;K$2&amp;"","Year#"&amp;K$5&amp;"","Period#"&amp;K$4&amp;"","View#"&amp;K$11&amp;"","Entity#"&amp;$D39&amp;"","Value#"&amp;K$10&amp;"","Account#"&amp;$B39&amp;"","ICP#"&amp;K$7&amp;"","Program#"&amp;K$8&amp;"","Movements#"&amp;$E39&amp;"","Data_Category#"&amp;K$3&amp;"","Reporting#"&amp;K$9&amp;"","ECP#"&amp;K$6&amp;"")/1000000,[2]!Hsgetvalue(K$12,"Scenario#"&amp;K$2&amp;"","Year#"&amp;K$5&amp;"","Period#"&amp;K$4&amp;"","View#"&amp;K$11&amp;"","Entity#"&amp;$D39&amp;"","Value#"&amp;K$10&amp;"","Account#"&amp;$B39&amp;"","ICP#"&amp;K$7&amp;"","Program#"&amp;K$8&amp;"","Movements#"&amp;$E39&amp;"","Data_Category#"&amp;K$3&amp;"","Reporting#"&amp;K$9&amp;"","ECP#"&amp;K$6&amp;""))</f>
        <v>#NAME?</v>
      </c>
      <c r="L39" s="18" t="e">
        <f ca="1">IFERROR([2]!Hsgetvalue(L$12,"Scenario#"&amp;L$2&amp;"","Year#"&amp;L$5&amp;"","Period#"&amp;L$4&amp;"","View#"&amp;L$11&amp;"","Entity#"&amp;$D39&amp;"","Value#"&amp;L$10&amp;"","Account#"&amp;$B39&amp;"","ICP#"&amp;L$7&amp;"","Program#"&amp;L$8&amp;"","Movements#"&amp;$E39&amp;"","Data_Category#"&amp;L$3&amp;"","Reporting#"&amp;L$9&amp;"","ECP#"&amp;L$6&amp;"")/1000000,[2]!Hsgetvalue(L$12,"Scenario#"&amp;L$2&amp;"","Year#"&amp;L$5&amp;"","Period#"&amp;L$4&amp;"","View#"&amp;L$11&amp;"","Entity#"&amp;$D39&amp;"","Value#"&amp;L$10&amp;"","Account#"&amp;$B39&amp;"","ICP#"&amp;L$7&amp;"","Program#"&amp;L$8&amp;"","Movements#"&amp;$E39&amp;"","Data_Category#"&amp;L$3&amp;"","Reporting#"&amp;L$9&amp;"","ECP#"&amp;L$6&amp;""))</f>
        <v>#NAME?</v>
      </c>
      <c r="M39" s="18" t="e">
        <f ca="1">IFERROR([2]!Hsgetvalue(M$12,"Scenario#"&amp;M$2&amp;"","Year#"&amp;M$5&amp;"","Period#"&amp;M$4&amp;"","View#"&amp;M$11&amp;"","Entity#"&amp;$D39&amp;"","Value#"&amp;M$10&amp;"","Account#"&amp;$B39&amp;"","ICP#"&amp;M$7&amp;"","Program#"&amp;M$8&amp;"","Movements#"&amp;$E39&amp;"","Data_Category#"&amp;M$3&amp;"","Reporting#"&amp;M$9&amp;"","ECP#"&amp;M$6&amp;"")/1000000,[2]!Hsgetvalue(M$12,"Scenario#"&amp;M$2&amp;"","Year#"&amp;M$5&amp;"","Period#"&amp;M$4&amp;"","View#"&amp;M$11&amp;"","Entity#"&amp;$D39&amp;"","Value#"&amp;M$10&amp;"","Account#"&amp;$B39&amp;"","ICP#"&amp;M$7&amp;"","Program#"&amp;M$8&amp;"","Movements#"&amp;$E39&amp;"","Data_Category#"&amp;M$3&amp;"","Reporting#"&amp;M$9&amp;"","ECP#"&amp;M$6&amp;""))</f>
        <v>#NAME?</v>
      </c>
    </row>
    <row r="40" spans="2:20" ht="12" customHeight="1" x14ac:dyDescent="0.25">
      <c r="B40" s="12" t="s">
        <v>82</v>
      </c>
      <c r="C40" s="12" t="s">
        <v>83</v>
      </c>
      <c r="D40" s="11" t="s">
        <v>454</v>
      </c>
      <c r="E40" s="11" t="s">
        <v>34</v>
      </c>
      <c r="G40" s="20" t="s">
        <v>57</v>
      </c>
      <c r="H40" s="18" t="e">
        <f ca="1">IFERROR([2]!Hsgetvalue(H$12,"Scenario#"&amp;H$2&amp;"","Year#"&amp;H$5&amp;"","Period#"&amp;H$4&amp;"","View#"&amp;H$11&amp;"","Entity#"&amp;$D40&amp;"","Value#"&amp;H$10&amp;"","Account#"&amp;$B40&amp;"","ICP#"&amp;H$7&amp;"","Program#"&amp;H$8&amp;"","Movements#"&amp;$E40&amp;"","Data_Category#"&amp;H$3&amp;"","Reporting#"&amp;H$9&amp;"","ECP#"&amp;H$6&amp;"")/1000000,[2]!Hsgetvalue(H$12,"Scenario#"&amp;H$2&amp;"","Year#"&amp;H$5&amp;"","Period#"&amp;H$4&amp;"","View#"&amp;H$11&amp;"","Entity#"&amp;$D40&amp;"","Value#"&amp;H$10&amp;"","Account#"&amp;$B40&amp;"","ICP#"&amp;H$7&amp;"","Program#"&amp;H$8&amp;"","Movements#"&amp;$E40&amp;"","Data_Category#"&amp;H$3&amp;"","Reporting#"&amp;H$9&amp;"","ECP#"&amp;H$6&amp;""))</f>
        <v>#NAME?</v>
      </c>
      <c r="I40" s="18" t="e">
        <f ca="1">IFERROR([2]!Hsgetvalue(I$12,"Scenario#"&amp;I$2&amp;"","Year#"&amp;I$5&amp;"","Period#"&amp;I$4&amp;"","View#"&amp;I$11&amp;"","Entity#"&amp;$D40&amp;"","Value#"&amp;I$10&amp;"","Account#"&amp;$B40&amp;"","ICP#"&amp;I$7&amp;"","Program#"&amp;I$8&amp;"","Movements#"&amp;$E40&amp;"","Data_Category#"&amp;I$3&amp;"","Reporting#"&amp;I$9&amp;"","ECP#"&amp;I$6&amp;"")/1000000,[2]!Hsgetvalue(I$12,"Scenario#"&amp;I$2&amp;"","Year#"&amp;I$5&amp;"","Period#"&amp;I$4&amp;"","View#"&amp;I$11&amp;"","Entity#"&amp;$D40&amp;"","Value#"&amp;I$10&amp;"","Account#"&amp;$B40&amp;"","ICP#"&amp;I$7&amp;"","Program#"&amp;I$8&amp;"","Movements#"&amp;$E40&amp;"","Data_Category#"&amp;I$3&amp;"","Reporting#"&amp;I$9&amp;"","ECP#"&amp;I$6&amp;""))</f>
        <v>#NAME?</v>
      </c>
      <c r="J40" s="18" t="e">
        <f ca="1">IFERROR([2]!Hsgetvalue(J$12,"Scenario#"&amp;J$2&amp;"","Year#"&amp;J$5&amp;"","Period#"&amp;J$4&amp;"","View#"&amp;J$11&amp;"","Entity#"&amp;$D40&amp;"","Value#"&amp;J$10&amp;"","Account#"&amp;$B40&amp;"","ICP#"&amp;J$7&amp;"","Program#"&amp;J$8&amp;"","Movements#"&amp;$E40&amp;"","Data_Category#"&amp;J$3&amp;"","Reporting#"&amp;J$9&amp;"","ECP#"&amp;J$6&amp;"")/1000000,[2]!Hsgetvalue(J$12,"Scenario#"&amp;J$2&amp;"","Year#"&amp;J$5&amp;"","Period#"&amp;J$4&amp;"","View#"&amp;J$11&amp;"","Entity#"&amp;$D40&amp;"","Value#"&amp;J$10&amp;"","Account#"&amp;$B40&amp;"","ICP#"&amp;J$7&amp;"","Program#"&amp;J$8&amp;"","Movements#"&amp;$E40&amp;"","Data_Category#"&amp;J$3&amp;"","Reporting#"&amp;J$9&amp;"","ECP#"&amp;J$6&amp;""))</f>
        <v>#NAME?</v>
      </c>
      <c r="K40" s="18" t="e">
        <f ca="1">IFERROR([2]!Hsgetvalue(K$12,"Scenario#"&amp;K$2&amp;"","Year#"&amp;K$5&amp;"","Period#"&amp;K$4&amp;"","View#"&amp;K$11&amp;"","Entity#"&amp;$D40&amp;"","Value#"&amp;K$10&amp;"","Account#"&amp;$B40&amp;"","ICP#"&amp;K$7&amp;"","Program#"&amp;K$8&amp;"","Movements#"&amp;$E40&amp;"","Data_Category#"&amp;K$3&amp;"","Reporting#"&amp;K$9&amp;"","ECP#"&amp;K$6&amp;"")/1000000,[2]!Hsgetvalue(K$12,"Scenario#"&amp;K$2&amp;"","Year#"&amp;K$5&amp;"","Period#"&amp;K$4&amp;"","View#"&amp;K$11&amp;"","Entity#"&amp;$D40&amp;"","Value#"&amp;K$10&amp;"","Account#"&amp;$B40&amp;"","ICP#"&amp;K$7&amp;"","Program#"&amp;K$8&amp;"","Movements#"&amp;$E40&amp;"","Data_Category#"&amp;K$3&amp;"","Reporting#"&amp;K$9&amp;"","ECP#"&amp;K$6&amp;""))</f>
        <v>#NAME?</v>
      </c>
      <c r="L40" s="18" t="e">
        <f ca="1">IFERROR([2]!Hsgetvalue(L$12,"Scenario#"&amp;L$2&amp;"","Year#"&amp;L$5&amp;"","Period#"&amp;L$4&amp;"","View#"&amp;L$11&amp;"","Entity#"&amp;$D40&amp;"","Value#"&amp;L$10&amp;"","Account#"&amp;$B40&amp;"","ICP#"&amp;L$7&amp;"","Program#"&amp;L$8&amp;"","Movements#"&amp;$E40&amp;"","Data_Category#"&amp;L$3&amp;"","Reporting#"&amp;L$9&amp;"","ECP#"&amp;L$6&amp;"")/1000000,[2]!Hsgetvalue(L$12,"Scenario#"&amp;L$2&amp;"","Year#"&amp;L$5&amp;"","Period#"&amp;L$4&amp;"","View#"&amp;L$11&amp;"","Entity#"&amp;$D40&amp;"","Value#"&amp;L$10&amp;"","Account#"&amp;$B40&amp;"","ICP#"&amp;L$7&amp;"","Program#"&amp;L$8&amp;"","Movements#"&amp;$E40&amp;"","Data_Category#"&amp;L$3&amp;"","Reporting#"&amp;L$9&amp;"","ECP#"&amp;L$6&amp;""))</f>
        <v>#NAME?</v>
      </c>
      <c r="M40" s="18" t="e">
        <f ca="1">IFERROR([2]!Hsgetvalue(M$12,"Scenario#"&amp;M$2&amp;"","Year#"&amp;M$5&amp;"","Period#"&amp;M$4&amp;"","View#"&amp;M$11&amp;"","Entity#"&amp;$D40&amp;"","Value#"&amp;M$10&amp;"","Account#"&amp;$B40&amp;"","ICP#"&amp;M$7&amp;"","Program#"&amp;M$8&amp;"","Movements#"&amp;$E40&amp;"","Data_Category#"&amp;M$3&amp;"","Reporting#"&amp;M$9&amp;"","ECP#"&amp;M$6&amp;"")/1000000,[2]!Hsgetvalue(M$12,"Scenario#"&amp;M$2&amp;"","Year#"&amp;M$5&amp;"","Period#"&amp;M$4&amp;"","View#"&amp;M$11&amp;"","Entity#"&amp;$D40&amp;"","Value#"&amp;M$10&amp;"","Account#"&amp;$B40&amp;"","ICP#"&amp;M$7&amp;"","Program#"&amp;M$8&amp;"","Movements#"&amp;$E40&amp;"","Data_Category#"&amp;M$3&amp;"","Reporting#"&amp;M$9&amp;"","ECP#"&amp;M$6&amp;""))</f>
        <v>#NAME?</v>
      </c>
    </row>
    <row r="41" spans="2:20" ht="12" customHeight="1" x14ac:dyDescent="0.25">
      <c r="B41" s="12" t="s">
        <v>84</v>
      </c>
      <c r="C41" s="12" t="s">
        <v>85</v>
      </c>
      <c r="D41" s="11" t="s">
        <v>454</v>
      </c>
      <c r="E41" s="11" t="s">
        <v>34</v>
      </c>
      <c r="G41" s="20" t="s">
        <v>86</v>
      </c>
      <c r="H41" s="18" t="e">
        <f ca="1">IFERROR([2]!Hsgetvalue(H$12,"Scenario#"&amp;H$2&amp;"","Year#"&amp;H$5&amp;"","Period#"&amp;H$4&amp;"","View#"&amp;H$11&amp;"","Entity#"&amp;$D41&amp;"","Value#"&amp;H$10&amp;"","Account#"&amp;$B41&amp;"","ICP#"&amp;H$7&amp;"","Program#"&amp;H$8&amp;"","Movements#"&amp;$E41&amp;"","Data_Category#"&amp;H$3&amp;"","Reporting#"&amp;H$9&amp;"","ECP#"&amp;H$6&amp;"")/1000000,[2]!Hsgetvalue(H$12,"Scenario#"&amp;H$2&amp;"","Year#"&amp;H$5&amp;"","Period#"&amp;H$4&amp;"","View#"&amp;H$11&amp;"","Entity#"&amp;$D41&amp;"","Value#"&amp;H$10&amp;"","Account#"&amp;$B41&amp;"","ICP#"&amp;H$7&amp;"","Program#"&amp;H$8&amp;"","Movements#"&amp;$E41&amp;"","Data_Category#"&amp;H$3&amp;"","Reporting#"&amp;H$9&amp;"","ECP#"&amp;H$6&amp;""))</f>
        <v>#NAME?</v>
      </c>
      <c r="I41" s="18" t="e">
        <f ca="1">IFERROR([2]!Hsgetvalue(I$12,"Scenario#"&amp;I$2&amp;"","Year#"&amp;I$5&amp;"","Period#"&amp;I$4&amp;"","View#"&amp;I$11&amp;"","Entity#"&amp;$D41&amp;"","Value#"&amp;I$10&amp;"","Account#"&amp;$B41&amp;"","ICP#"&amp;I$7&amp;"","Program#"&amp;I$8&amp;"","Movements#"&amp;$E41&amp;"","Data_Category#"&amp;I$3&amp;"","Reporting#"&amp;I$9&amp;"","ECP#"&amp;I$6&amp;"")/1000000,[2]!Hsgetvalue(I$12,"Scenario#"&amp;I$2&amp;"","Year#"&amp;I$5&amp;"","Period#"&amp;I$4&amp;"","View#"&amp;I$11&amp;"","Entity#"&amp;$D41&amp;"","Value#"&amp;I$10&amp;"","Account#"&amp;$B41&amp;"","ICP#"&amp;I$7&amp;"","Program#"&amp;I$8&amp;"","Movements#"&amp;$E41&amp;"","Data_Category#"&amp;I$3&amp;"","Reporting#"&amp;I$9&amp;"","ECP#"&amp;I$6&amp;""))</f>
        <v>#NAME?</v>
      </c>
      <c r="J41" s="18" t="e">
        <f ca="1">IFERROR([2]!Hsgetvalue(J$12,"Scenario#"&amp;J$2&amp;"","Year#"&amp;J$5&amp;"","Period#"&amp;J$4&amp;"","View#"&amp;J$11&amp;"","Entity#"&amp;$D41&amp;"","Value#"&amp;J$10&amp;"","Account#"&amp;$B41&amp;"","ICP#"&amp;J$7&amp;"","Program#"&amp;J$8&amp;"","Movements#"&amp;$E41&amp;"","Data_Category#"&amp;J$3&amp;"","Reporting#"&amp;J$9&amp;"","ECP#"&amp;J$6&amp;"")/1000000,[2]!Hsgetvalue(J$12,"Scenario#"&amp;J$2&amp;"","Year#"&amp;J$5&amp;"","Period#"&amp;J$4&amp;"","View#"&amp;J$11&amp;"","Entity#"&amp;$D41&amp;"","Value#"&amp;J$10&amp;"","Account#"&amp;$B41&amp;"","ICP#"&amp;J$7&amp;"","Program#"&amp;J$8&amp;"","Movements#"&amp;$E41&amp;"","Data_Category#"&amp;J$3&amp;"","Reporting#"&amp;J$9&amp;"","ECP#"&amp;J$6&amp;""))</f>
        <v>#NAME?</v>
      </c>
      <c r="K41" s="18" t="e">
        <f ca="1">IFERROR([2]!Hsgetvalue(K$12,"Scenario#"&amp;K$2&amp;"","Year#"&amp;K$5&amp;"","Period#"&amp;K$4&amp;"","View#"&amp;K$11&amp;"","Entity#"&amp;$D41&amp;"","Value#"&amp;K$10&amp;"","Account#"&amp;$B41&amp;"","ICP#"&amp;K$7&amp;"","Program#"&amp;K$8&amp;"","Movements#"&amp;$E41&amp;"","Data_Category#"&amp;K$3&amp;"","Reporting#"&amp;K$9&amp;"","ECP#"&amp;K$6&amp;"")/1000000,[2]!Hsgetvalue(K$12,"Scenario#"&amp;K$2&amp;"","Year#"&amp;K$5&amp;"","Period#"&amp;K$4&amp;"","View#"&amp;K$11&amp;"","Entity#"&amp;$D41&amp;"","Value#"&amp;K$10&amp;"","Account#"&amp;$B41&amp;"","ICP#"&amp;K$7&amp;"","Program#"&amp;K$8&amp;"","Movements#"&amp;$E41&amp;"","Data_Category#"&amp;K$3&amp;"","Reporting#"&amp;K$9&amp;"","ECP#"&amp;K$6&amp;""))</f>
        <v>#NAME?</v>
      </c>
      <c r="L41" s="18" t="e">
        <f ca="1">IFERROR([2]!Hsgetvalue(L$12,"Scenario#"&amp;L$2&amp;"","Year#"&amp;L$5&amp;"","Period#"&amp;L$4&amp;"","View#"&amp;L$11&amp;"","Entity#"&amp;$D41&amp;"","Value#"&amp;L$10&amp;"","Account#"&amp;$B41&amp;"","ICP#"&amp;L$7&amp;"","Program#"&amp;L$8&amp;"","Movements#"&amp;$E41&amp;"","Data_Category#"&amp;L$3&amp;"","Reporting#"&amp;L$9&amp;"","ECP#"&amp;L$6&amp;"")/1000000,[2]!Hsgetvalue(L$12,"Scenario#"&amp;L$2&amp;"","Year#"&amp;L$5&amp;"","Period#"&amp;L$4&amp;"","View#"&amp;L$11&amp;"","Entity#"&amp;$D41&amp;"","Value#"&amp;L$10&amp;"","Account#"&amp;$B41&amp;"","ICP#"&amp;L$7&amp;"","Program#"&amp;L$8&amp;"","Movements#"&amp;$E41&amp;"","Data_Category#"&amp;L$3&amp;"","Reporting#"&amp;L$9&amp;"","ECP#"&amp;L$6&amp;""))</f>
        <v>#NAME?</v>
      </c>
      <c r="M41" s="18" t="e">
        <f ca="1">IFERROR([2]!Hsgetvalue(M$12,"Scenario#"&amp;M$2&amp;"","Year#"&amp;M$5&amp;"","Period#"&amp;M$4&amp;"","View#"&amp;M$11&amp;"","Entity#"&amp;$D41&amp;"","Value#"&amp;M$10&amp;"","Account#"&amp;$B41&amp;"","ICP#"&amp;M$7&amp;"","Program#"&amp;M$8&amp;"","Movements#"&amp;$E41&amp;"","Data_Category#"&amp;M$3&amp;"","Reporting#"&amp;M$9&amp;"","ECP#"&amp;M$6&amp;"")/1000000,[2]!Hsgetvalue(M$12,"Scenario#"&amp;M$2&amp;"","Year#"&amp;M$5&amp;"","Period#"&amp;M$4&amp;"","View#"&amp;M$11&amp;"","Entity#"&amp;$D41&amp;"","Value#"&amp;M$10&amp;"","Account#"&amp;$B41&amp;"","ICP#"&amp;M$7&amp;"","Program#"&amp;M$8&amp;"","Movements#"&amp;$E41&amp;"","Data_Category#"&amp;M$3&amp;"","Reporting#"&amp;M$9&amp;"","ECP#"&amp;M$6&amp;""))</f>
        <v>#NAME?</v>
      </c>
    </row>
    <row r="42" spans="2:20" ht="12" customHeight="1" x14ac:dyDescent="0.25">
      <c r="B42" s="12" t="s">
        <v>87</v>
      </c>
      <c r="C42" s="12" t="s">
        <v>88</v>
      </c>
      <c r="D42" s="11" t="s">
        <v>454</v>
      </c>
      <c r="E42" s="11" t="s">
        <v>34</v>
      </c>
      <c r="G42" s="20" t="s">
        <v>88</v>
      </c>
      <c r="H42" s="18" t="e">
        <f ca="1">IFERROR([2]!Hsgetvalue(H$12,"Scenario#"&amp;H$2&amp;"","Year#"&amp;H$5&amp;"","Period#"&amp;H$4&amp;"","View#"&amp;H$11&amp;"","Entity#"&amp;$D42&amp;"","Value#"&amp;H$10&amp;"","Account#"&amp;$B42&amp;"","ICP#"&amp;H$7&amp;"","Program#"&amp;H$8&amp;"","Movements#"&amp;$E42&amp;"","Data_Category#"&amp;H$3&amp;"","Reporting#"&amp;H$9&amp;"","ECP#"&amp;H$6&amp;"")/1000000,[2]!Hsgetvalue(H$12,"Scenario#"&amp;H$2&amp;"","Year#"&amp;H$5&amp;"","Period#"&amp;H$4&amp;"","View#"&amp;H$11&amp;"","Entity#"&amp;$D42&amp;"","Value#"&amp;H$10&amp;"","Account#"&amp;$B42&amp;"","ICP#"&amp;H$7&amp;"","Program#"&amp;H$8&amp;"","Movements#"&amp;$E42&amp;"","Data_Category#"&amp;H$3&amp;"","Reporting#"&amp;H$9&amp;"","ECP#"&amp;H$6&amp;""))</f>
        <v>#NAME?</v>
      </c>
      <c r="I42" s="18" t="e">
        <f ca="1">IFERROR([2]!Hsgetvalue(I$12,"Scenario#"&amp;I$2&amp;"","Year#"&amp;I$5&amp;"","Period#"&amp;I$4&amp;"","View#"&amp;I$11&amp;"","Entity#"&amp;$D42&amp;"","Value#"&amp;I$10&amp;"","Account#"&amp;$B42&amp;"","ICP#"&amp;I$7&amp;"","Program#"&amp;I$8&amp;"","Movements#"&amp;$E42&amp;"","Data_Category#"&amp;I$3&amp;"","Reporting#"&amp;I$9&amp;"","ECP#"&amp;I$6&amp;"")/1000000,[2]!Hsgetvalue(I$12,"Scenario#"&amp;I$2&amp;"","Year#"&amp;I$5&amp;"","Period#"&amp;I$4&amp;"","View#"&amp;I$11&amp;"","Entity#"&amp;$D42&amp;"","Value#"&amp;I$10&amp;"","Account#"&amp;$B42&amp;"","ICP#"&amp;I$7&amp;"","Program#"&amp;I$8&amp;"","Movements#"&amp;$E42&amp;"","Data_Category#"&amp;I$3&amp;"","Reporting#"&amp;I$9&amp;"","ECP#"&amp;I$6&amp;""))</f>
        <v>#NAME?</v>
      </c>
      <c r="J42" s="18" t="e">
        <f ca="1">IFERROR([2]!Hsgetvalue(J$12,"Scenario#"&amp;J$2&amp;"","Year#"&amp;J$5&amp;"","Period#"&amp;J$4&amp;"","View#"&amp;J$11&amp;"","Entity#"&amp;$D42&amp;"","Value#"&amp;J$10&amp;"","Account#"&amp;$B42&amp;"","ICP#"&amp;J$7&amp;"","Program#"&amp;J$8&amp;"","Movements#"&amp;$E42&amp;"","Data_Category#"&amp;J$3&amp;"","Reporting#"&amp;J$9&amp;"","ECP#"&amp;J$6&amp;"")/1000000,[2]!Hsgetvalue(J$12,"Scenario#"&amp;J$2&amp;"","Year#"&amp;J$5&amp;"","Period#"&amp;J$4&amp;"","View#"&amp;J$11&amp;"","Entity#"&amp;$D42&amp;"","Value#"&amp;J$10&amp;"","Account#"&amp;$B42&amp;"","ICP#"&amp;J$7&amp;"","Program#"&amp;J$8&amp;"","Movements#"&amp;$E42&amp;"","Data_Category#"&amp;J$3&amp;"","Reporting#"&amp;J$9&amp;"","ECP#"&amp;J$6&amp;""))</f>
        <v>#NAME?</v>
      </c>
      <c r="K42" s="18" t="e">
        <f ca="1">IFERROR([2]!Hsgetvalue(K$12,"Scenario#"&amp;K$2&amp;"","Year#"&amp;K$5&amp;"","Period#"&amp;K$4&amp;"","View#"&amp;K$11&amp;"","Entity#"&amp;$D42&amp;"","Value#"&amp;K$10&amp;"","Account#"&amp;$B42&amp;"","ICP#"&amp;K$7&amp;"","Program#"&amp;K$8&amp;"","Movements#"&amp;$E42&amp;"","Data_Category#"&amp;K$3&amp;"","Reporting#"&amp;K$9&amp;"","ECP#"&amp;K$6&amp;"")/1000000,[2]!Hsgetvalue(K$12,"Scenario#"&amp;K$2&amp;"","Year#"&amp;K$5&amp;"","Period#"&amp;K$4&amp;"","View#"&amp;K$11&amp;"","Entity#"&amp;$D42&amp;"","Value#"&amp;K$10&amp;"","Account#"&amp;$B42&amp;"","ICP#"&amp;K$7&amp;"","Program#"&amp;K$8&amp;"","Movements#"&amp;$E42&amp;"","Data_Category#"&amp;K$3&amp;"","Reporting#"&amp;K$9&amp;"","ECP#"&amp;K$6&amp;""))</f>
        <v>#NAME?</v>
      </c>
      <c r="L42" s="18" t="e">
        <f ca="1">IFERROR([2]!Hsgetvalue(L$12,"Scenario#"&amp;L$2&amp;"","Year#"&amp;L$5&amp;"","Period#"&amp;L$4&amp;"","View#"&amp;L$11&amp;"","Entity#"&amp;$D42&amp;"","Value#"&amp;L$10&amp;"","Account#"&amp;$B42&amp;"","ICP#"&amp;L$7&amp;"","Program#"&amp;L$8&amp;"","Movements#"&amp;$E42&amp;"","Data_Category#"&amp;L$3&amp;"","Reporting#"&amp;L$9&amp;"","ECP#"&amp;L$6&amp;"")/1000000,[2]!Hsgetvalue(L$12,"Scenario#"&amp;L$2&amp;"","Year#"&amp;L$5&amp;"","Period#"&amp;L$4&amp;"","View#"&amp;L$11&amp;"","Entity#"&amp;$D42&amp;"","Value#"&amp;L$10&amp;"","Account#"&amp;$B42&amp;"","ICP#"&amp;L$7&amp;"","Program#"&amp;L$8&amp;"","Movements#"&amp;$E42&amp;"","Data_Category#"&amp;L$3&amp;"","Reporting#"&amp;L$9&amp;"","ECP#"&amp;L$6&amp;""))</f>
        <v>#NAME?</v>
      </c>
      <c r="M42" s="18" t="e">
        <f ca="1">IFERROR([2]!Hsgetvalue(M$12,"Scenario#"&amp;M$2&amp;"","Year#"&amp;M$5&amp;"","Period#"&amp;M$4&amp;"","View#"&amp;M$11&amp;"","Entity#"&amp;$D42&amp;"","Value#"&amp;M$10&amp;"","Account#"&amp;$B42&amp;"","ICP#"&amp;M$7&amp;"","Program#"&amp;M$8&amp;"","Movements#"&amp;$E42&amp;"","Data_Category#"&amp;M$3&amp;"","Reporting#"&amp;M$9&amp;"","ECP#"&amp;M$6&amp;"")/1000000,[2]!Hsgetvalue(M$12,"Scenario#"&amp;M$2&amp;"","Year#"&amp;M$5&amp;"","Period#"&amp;M$4&amp;"","View#"&amp;M$11&amp;"","Entity#"&amp;$D42&amp;"","Value#"&amp;M$10&amp;"","Account#"&amp;$B42&amp;"","ICP#"&amp;M$7&amp;"","Program#"&amp;M$8&amp;"","Movements#"&amp;$E42&amp;"","Data_Category#"&amp;M$3&amp;"","Reporting#"&amp;M$9&amp;"","ECP#"&amp;M$6&amp;""))</f>
        <v>#NAME?</v>
      </c>
    </row>
    <row r="43" spans="2:20" ht="13.5" customHeight="1" x14ac:dyDescent="0.25">
      <c r="B43" s="12" t="s">
        <v>89</v>
      </c>
      <c r="C43" s="12" t="s">
        <v>90</v>
      </c>
      <c r="D43" s="11" t="s">
        <v>454</v>
      </c>
      <c r="E43" s="11" t="s">
        <v>34</v>
      </c>
      <c r="G43" s="30" t="s">
        <v>91</v>
      </c>
      <c r="H43" s="21" t="e">
        <f ca="1">IFERROR([2]!Hsgetvalue(H$12,"Scenario#"&amp;H$2&amp;"","Year#"&amp;H$5&amp;"","Period#"&amp;H$4&amp;"","View#"&amp;H$11&amp;"","Entity#"&amp;$D43&amp;"","Value#"&amp;H$10&amp;"","Account#"&amp;$B43&amp;"","ICP#"&amp;H$7&amp;"","Program#"&amp;H$8&amp;"","Movements#"&amp;$E43&amp;"","Data_Category#"&amp;H$3&amp;"","Reporting#"&amp;H$9&amp;"","ECP#"&amp;H$6&amp;"")/1000000,[2]!Hsgetvalue(H$12,"Scenario#"&amp;H$2&amp;"","Year#"&amp;H$5&amp;"","Period#"&amp;H$4&amp;"","View#"&amp;H$11&amp;"","Entity#"&amp;$D43&amp;"","Value#"&amp;H$10&amp;"","Account#"&amp;$B43&amp;"","ICP#"&amp;H$7&amp;"","Program#"&amp;H$8&amp;"","Movements#"&amp;$E43&amp;"","Data_Category#"&amp;H$3&amp;"","Reporting#"&amp;H$9&amp;"","ECP#"&amp;H$6&amp;""))</f>
        <v>#NAME?</v>
      </c>
      <c r="I43" s="21" t="e">
        <f ca="1">IFERROR([2]!Hsgetvalue(I$12,"Scenario#"&amp;I$2&amp;"","Year#"&amp;I$5&amp;"","Period#"&amp;I$4&amp;"","View#"&amp;I$11&amp;"","Entity#"&amp;$D43&amp;"","Value#"&amp;I$10&amp;"","Account#"&amp;$B43&amp;"","ICP#"&amp;I$7&amp;"","Program#"&amp;I$8&amp;"","Movements#"&amp;$E43&amp;"","Data_Category#"&amp;I$3&amp;"","Reporting#"&amp;I$9&amp;"","ECP#"&amp;I$6&amp;"")/1000000,[2]!Hsgetvalue(I$12,"Scenario#"&amp;I$2&amp;"","Year#"&amp;I$5&amp;"","Period#"&amp;I$4&amp;"","View#"&amp;I$11&amp;"","Entity#"&amp;$D43&amp;"","Value#"&amp;I$10&amp;"","Account#"&amp;$B43&amp;"","ICP#"&amp;I$7&amp;"","Program#"&amp;I$8&amp;"","Movements#"&amp;$E43&amp;"","Data_Category#"&amp;I$3&amp;"","Reporting#"&amp;I$9&amp;"","ECP#"&amp;I$6&amp;""))</f>
        <v>#NAME?</v>
      </c>
      <c r="J43" s="21" t="e">
        <f ca="1">IFERROR([2]!Hsgetvalue(J$12,"Scenario#"&amp;J$2&amp;"","Year#"&amp;J$5&amp;"","Period#"&amp;J$4&amp;"","View#"&amp;J$11&amp;"","Entity#"&amp;$D43&amp;"","Value#"&amp;J$10&amp;"","Account#"&amp;$B43&amp;"","ICP#"&amp;J$7&amp;"","Program#"&amp;J$8&amp;"","Movements#"&amp;$E43&amp;"","Data_Category#"&amp;J$3&amp;"","Reporting#"&amp;J$9&amp;"","ECP#"&amp;J$6&amp;"")/1000000,[2]!Hsgetvalue(J$12,"Scenario#"&amp;J$2&amp;"","Year#"&amp;J$5&amp;"","Period#"&amp;J$4&amp;"","View#"&amp;J$11&amp;"","Entity#"&amp;$D43&amp;"","Value#"&amp;J$10&amp;"","Account#"&amp;$B43&amp;"","ICP#"&amp;J$7&amp;"","Program#"&amp;J$8&amp;"","Movements#"&amp;$E43&amp;"","Data_Category#"&amp;J$3&amp;"","Reporting#"&amp;J$9&amp;"","ECP#"&amp;J$6&amp;""))</f>
        <v>#NAME?</v>
      </c>
      <c r="K43" s="21" t="e">
        <f ca="1">IFERROR([2]!Hsgetvalue(K$12,"Scenario#"&amp;K$2&amp;"","Year#"&amp;K$5&amp;"","Period#"&amp;K$4&amp;"","View#"&amp;K$11&amp;"","Entity#"&amp;$D43&amp;"","Value#"&amp;K$10&amp;"","Account#"&amp;$B43&amp;"","ICP#"&amp;K$7&amp;"","Program#"&amp;K$8&amp;"","Movements#"&amp;$E43&amp;"","Data_Category#"&amp;K$3&amp;"","Reporting#"&amp;K$9&amp;"","ECP#"&amp;K$6&amp;"")/1000000,[2]!Hsgetvalue(K$12,"Scenario#"&amp;K$2&amp;"","Year#"&amp;K$5&amp;"","Period#"&amp;K$4&amp;"","View#"&amp;K$11&amp;"","Entity#"&amp;$D43&amp;"","Value#"&amp;K$10&amp;"","Account#"&amp;$B43&amp;"","ICP#"&amp;K$7&amp;"","Program#"&amp;K$8&amp;"","Movements#"&amp;$E43&amp;"","Data_Category#"&amp;K$3&amp;"","Reporting#"&amp;K$9&amp;"","ECP#"&amp;K$6&amp;""))</f>
        <v>#NAME?</v>
      </c>
      <c r="L43" s="21" t="e">
        <f ca="1">IFERROR([2]!Hsgetvalue(L$12,"Scenario#"&amp;L$2&amp;"","Year#"&amp;L$5&amp;"","Period#"&amp;L$4&amp;"","View#"&amp;L$11&amp;"","Entity#"&amp;$D43&amp;"","Value#"&amp;L$10&amp;"","Account#"&amp;$B43&amp;"","ICP#"&amp;L$7&amp;"","Program#"&amp;L$8&amp;"","Movements#"&amp;$E43&amp;"","Data_Category#"&amp;L$3&amp;"","Reporting#"&amp;L$9&amp;"","ECP#"&amp;L$6&amp;"")/1000000,[2]!Hsgetvalue(L$12,"Scenario#"&amp;L$2&amp;"","Year#"&amp;L$5&amp;"","Period#"&amp;L$4&amp;"","View#"&amp;L$11&amp;"","Entity#"&amp;$D43&amp;"","Value#"&amp;L$10&amp;"","Account#"&amp;$B43&amp;"","ICP#"&amp;L$7&amp;"","Program#"&amp;L$8&amp;"","Movements#"&amp;$E43&amp;"","Data_Category#"&amp;L$3&amp;"","Reporting#"&amp;L$9&amp;"","ECP#"&amp;L$6&amp;""))</f>
        <v>#NAME?</v>
      </c>
      <c r="M43" s="21" t="e">
        <f ca="1">IFERROR([2]!Hsgetvalue(M$12,"Scenario#"&amp;M$2&amp;"","Year#"&amp;M$5&amp;"","Period#"&amp;M$4&amp;"","View#"&amp;M$11&amp;"","Entity#"&amp;$D43&amp;"","Value#"&amp;M$10&amp;"","Account#"&amp;$B43&amp;"","ICP#"&amp;M$7&amp;"","Program#"&amp;M$8&amp;"","Movements#"&amp;$E43&amp;"","Data_Category#"&amp;M$3&amp;"","Reporting#"&amp;M$9&amp;"","ECP#"&amp;M$6&amp;"")/1000000,[2]!Hsgetvalue(M$12,"Scenario#"&amp;M$2&amp;"","Year#"&amp;M$5&amp;"","Period#"&amp;M$4&amp;"","View#"&amp;M$11&amp;"","Entity#"&amp;$D43&amp;"","Value#"&amp;M$10&amp;"","Account#"&amp;$B43&amp;"","ICP#"&amp;M$7&amp;"","Program#"&amp;M$8&amp;"","Movements#"&amp;$E43&amp;"","Data_Category#"&amp;M$3&amp;"","Reporting#"&amp;M$9&amp;"","ECP#"&amp;M$6&amp;""))</f>
        <v>#NAME?</v>
      </c>
      <c r="P43" s="45" t="e">
        <f ca="1">SUM(I35:I42)-I43</f>
        <v>#NAME?</v>
      </c>
      <c r="Q43" s="45" t="e">
        <f t="shared" ref="Q43:S43" ca="1" si="1">SUM(J35:J42)-J43</f>
        <v>#NAME?</v>
      </c>
      <c r="R43" s="45" t="e">
        <f t="shared" ca="1" si="1"/>
        <v>#NAME?</v>
      </c>
      <c r="S43" s="45" t="e">
        <f t="shared" ca="1" si="1"/>
        <v>#NAME?</v>
      </c>
      <c r="T43" s="45" t="e">
        <f ca="1">SUM(M35:M42)-M43</f>
        <v>#NAME?</v>
      </c>
    </row>
    <row r="44" spans="2:20" ht="14.25" customHeight="1" thickBot="1" x14ac:dyDescent="0.3">
      <c r="B44" s="12" t="s">
        <v>92</v>
      </c>
      <c r="C44" s="12" t="s">
        <v>93</v>
      </c>
      <c r="D44" s="11" t="s">
        <v>454</v>
      </c>
      <c r="E44" s="11" t="s">
        <v>34</v>
      </c>
      <c r="G44" s="20" t="s">
        <v>94</v>
      </c>
      <c r="H44" s="104" t="e">
        <f ca="1">IFERROR([2]!Hsgetvalue(H$12,"Scenario#"&amp;H$2&amp;"","Year#"&amp;H$5&amp;"","Period#"&amp;H$4&amp;"","View#"&amp;H$11&amp;"","Entity#"&amp;$D44&amp;"","Value#"&amp;H$10&amp;"","Account#"&amp;$B44&amp;"","ICP#"&amp;H$7&amp;"","Program#"&amp;H$8&amp;"","Movements#"&amp;$E44&amp;"","Data_Category#"&amp;H$3&amp;"","Reporting#"&amp;H$9&amp;"","ECP#"&amp;H$6&amp;"")/1000000,[2]!Hsgetvalue(H$12,"Scenario#"&amp;H$2&amp;"","Year#"&amp;H$5&amp;"","Period#"&amp;H$4&amp;"","View#"&amp;H$11&amp;"","Entity#"&amp;$D44&amp;"","Value#"&amp;H$10&amp;"","Account#"&amp;$B44&amp;"","ICP#"&amp;H$7&amp;"","Program#"&amp;H$8&amp;"","Movements#"&amp;$E44&amp;"","Data_Category#"&amp;H$3&amp;"","Reporting#"&amp;H$9&amp;"","ECP#"&amp;H$6&amp;""))</f>
        <v>#NAME?</v>
      </c>
      <c r="I44" s="104" t="e">
        <f ca="1">IFERROR([2]!Hsgetvalue(I$12,"Scenario#"&amp;I$2&amp;"","Year#"&amp;I$5&amp;"","Period#"&amp;I$4&amp;"","View#"&amp;I$11&amp;"","Entity#"&amp;$D44&amp;"","Value#"&amp;I$10&amp;"","Account#"&amp;$B44&amp;"","ICP#"&amp;I$7&amp;"","Program#"&amp;I$8&amp;"","Movements#"&amp;$E44&amp;"","Data_Category#"&amp;I$3&amp;"","Reporting#"&amp;I$9&amp;"","ECP#"&amp;I$6&amp;"")/1000000,[2]!Hsgetvalue(I$12,"Scenario#"&amp;I$2&amp;"","Year#"&amp;I$5&amp;"","Period#"&amp;I$4&amp;"","View#"&amp;I$11&amp;"","Entity#"&amp;$D44&amp;"","Value#"&amp;I$10&amp;"","Account#"&amp;$B44&amp;"","ICP#"&amp;I$7&amp;"","Program#"&amp;I$8&amp;"","Movements#"&amp;$E44&amp;"","Data_Category#"&amp;I$3&amp;"","Reporting#"&amp;I$9&amp;"","ECP#"&amp;I$6&amp;""))</f>
        <v>#NAME?</v>
      </c>
      <c r="J44" s="104" t="e">
        <f ca="1">IFERROR([2]!Hsgetvalue(J$12,"Scenario#"&amp;J$2&amp;"","Year#"&amp;J$5&amp;"","Period#"&amp;J$4&amp;"","View#"&amp;J$11&amp;"","Entity#"&amp;$D44&amp;"","Value#"&amp;J$10&amp;"","Account#"&amp;$B44&amp;"","ICP#"&amp;J$7&amp;"","Program#"&amp;J$8&amp;"","Movements#"&amp;$E44&amp;"","Data_Category#"&amp;J$3&amp;"","Reporting#"&amp;J$9&amp;"","ECP#"&amp;J$6&amp;"")/1000000,[2]!Hsgetvalue(J$12,"Scenario#"&amp;J$2&amp;"","Year#"&amp;J$5&amp;"","Period#"&amp;J$4&amp;"","View#"&amp;J$11&amp;"","Entity#"&amp;$D44&amp;"","Value#"&amp;J$10&amp;"","Account#"&amp;$B44&amp;"","ICP#"&amp;J$7&amp;"","Program#"&amp;J$8&amp;"","Movements#"&amp;$E44&amp;"","Data_Category#"&amp;J$3&amp;"","Reporting#"&amp;J$9&amp;"","ECP#"&amp;J$6&amp;""))</f>
        <v>#NAME?</v>
      </c>
      <c r="K44" s="104" t="e">
        <f ca="1">IFERROR([2]!Hsgetvalue(K$12,"Scenario#"&amp;K$2&amp;"","Year#"&amp;K$5&amp;"","Period#"&amp;K$4&amp;"","View#"&amp;K$11&amp;"","Entity#"&amp;$D44&amp;"","Value#"&amp;K$10&amp;"","Account#"&amp;$B44&amp;"","ICP#"&amp;K$7&amp;"","Program#"&amp;K$8&amp;"","Movements#"&amp;$E44&amp;"","Data_Category#"&amp;K$3&amp;"","Reporting#"&amp;K$9&amp;"","ECP#"&amp;K$6&amp;"")/1000000,[2]!Hsgetvalue(K$12,"Scenario#"&amp;K$2&amp;"","Year#"&amp;K$5&amp;"","Period#"&amp;K$4&amp;"","View#"&amp;K$11&amp;"","Entity#"&amp;$D44&amp;"","Value#"&amp;K$10&amp;"","Account#"&amp;$B44&amp;"","ICP#"&amp;K$7&amp;"","Program#"&amp;K$8&amp;"","Movements#"&amp;$E44&amp;"","Data_Category#"&amp;K$3&amp;"","Reporting#"&amp;K$9&amp;"","ECP#"&amp;K$6&amp;""))</f>
        <v>#NAME?</v>
      </c>
      <c r="L44" s="104" t="e">
        <f ca="1">IFERROR([2]!Hsgetvalue(L$12,"Scenario#"&amp;L$2&amp;"","Year#"&amp;L$5&amp;"","Period#"&amp;L$4&amp;"","View#"&amp;L$11&amp;"","Entity#"&amp;$D44&amp;"","Value#"&amp;L$10&amp;"","Account#"&amp;$B44&amp;"","ICP#"&amp;L$7&amp;"","Program#"&amp;L$8&amp;"","Movements#"&amp;$E44&amp;"","Data_Category#"&amp;L$3&amp;"","Reporting#"&amp;L$9&amp;"","ECP#"&amp;L$6&amp;"")/1000000,[2]!Hsgetvalue(L$12,"Scenario#"&amp;L$2&amp;"","Year#"&amp;L$5&amp;"","Period#"&amp;L$4&amp;"","View#"&amp;L$11&amp;"","Entity#"&amp;$D44&amp;"","Value#"&amp;L$10&amp;"","Account#"&amp;$B44&amp;"","ICP#"&amp;L$7&amp;"","Program#"&amp;L$8&amp;"","Movements#"&amp;$E44&amp;"","Data_Category#"&amp;L$3&amp;"","Reporting#"&amp;L$9&amp;"","ECP#"&amp;L$6&amp;""))</f>
        <v>#NAME?</v>
      </c>
      <c r="M44" s="104" t="e">
        <f ca="1">IFERROR([2]!Hsgetvalue(M$12,"Scenario#"&amp;M$2&amp;"","Year#"&amp;M$5&amp;"","Period#"&amp;M$4&amp;"","View#"&amp;M$11&amp;"","Entity#"&amp;$D44&amp;"","Value#"&amp;M$10&amp;"","Account#"&amp;$B44&amp;"","ICP#"&amp;M$7&amp;"","Program#"&amp;M$8&amp;"","Movements#"&amp;$E44&amp;"","Data_Category#"&amp;M$3&amp;"","Reporting#"&amp;M$9&amp;"","ECP#"&amp;M$6&amp;"")/1000000,[2]!Hsgetvalue(M$12,"Scenario#"&amp;M$2&amp;"","Year#"&amp;M$5&amp;"","Period#"&amp;M$4&amp;"","View#"&amp;M$11&amp;"","Entity#"&amp;$D44&amp;"","Value#"&amp;M$10&amp;"","Account#"&amp;$B44&amp;"","ICP#"&amp;M$7&amp;"","Program#"&amp;M$8&amp;"","Movements#"&amp;$E44&amp;"","Data_Category#"&amp;M$3&amp;"","Reporting#"&amp;M$9&amp;"","ECP#"&amp;M$6&amp;""))</f>
        <v>#NAME?</v>
      </c>
    </row>
    <row r="45" spans="2:20" ht="13.5" customHeight="1" thickBot="1" x14ac:dyDescent="0.3">
      <c r="B45" s="12" t="s">
        <v>95</v>
      </c>
      <c r="C45" s="12" t="s">
        <v>96</v>
      </c>
      <c r="D45" s="11" t="s">
        <v>454</v>
      </c>
      <c r="E45" s="11" t="s">
        <v>34</v>
      </c>
      <c r="G45" s="34" t="s">
        <v>360</v>
      </c>
      <c r="H45" s="123" t="e">
        <f ca="1">IFERROR([2]!Hsgetvalue(H$12,"Scenario#"&amp;H$2&amp;"","Year#"&amp;H$5&amp;"","Period#"&amp;H$4&amp;"","View#"&amp;H$11&amp;"","Entity#"&amp;$D45&amp;"","Value#"&amp;H$10&amp;"","Account#"&amp;$B45&amp;"","ICP#"&amp;H$7&amp;"","Program#"&amp;H$8&amp;"","Movements#"&amp;$E45&amp;"","Data_Category#"&amp;H$3&amp;"","Reporting#"&amp;H$9&amp;"","ECP#"&amp;H$6&amp;"")/1000000,[2]!Hsgetvalue(H$12,"Scenario#"&amp;H$2&amp;"","Year#"&amp;H$5&amp;"","Period#"&amp;H$4&amp;"","View#"&amp;H$11&amp;"","Entity#"&amp;$D45&amp;"","Value#"&amp;H$10&amp;"","Account#"&amp;$B45&amp;"","ICP#"&amp;H$7&amp;"","Program#"&amp;H$8&amp;"","Movements#"&amp;$E45&amp;"","Data_Category#"&amp;H$3&amp;"","Reporting#"&amp;H$9&amp;"","ECP#"&amp;H$6&amp;""))</f>
        <v>#NAME?</v>
      </c>
      <c r="I45" s="123" t="e">
        <f ca="1">IFERROR([2]!Hsgetvalue(I$12,"Scenario#"&amp;I$2&amp;"","Year#"&amp;I$5&amp;"","Period#"&amp;I$4&amp;"","View#"&amp;I$11&amp;"","Entity#"&amp;$D45&amp;"","Value#"&amp;I$10&amp;"","Account#"&amp;$B45&amp;"","ICP#"&amp;I$7&amp;"","Program#"&amp;I$8&amp;"","Movements#"&amp;$E45&amp;"","Data_Category#"&amp;I$3&amp;"","Reporting#"&amp;I$9&amp;"","ECP#"&amp;I$6&amp;"")/1000000,[2]!Hsgetvalue(I$12,"Scenario#"&amp;I$2&amp;"","Year#"&amp;I$5&amp;"","Period#"&amp;I$4&amp;"","View#"&amp;I$11&amp;"","Entity#"&amp;$D45&amp;"","Value#"&amp;I$10&amp;"","Account#"&amp;$B45&amp;"","ICP#"&amp;I$7&amp;"","Program#"&amp;I$8&amp;"","Movements#"&amp;$E45&amp;"","Data_Category#"&amp;I$3&amp;"","Reporting#"&amp;I$9&amp;"","ECP#"&amp;I$6&amp;""))</f>
        <v>#NAME?</v>
      </c>
      <c r="J45" s="123" t="e">
        <f ca="1">IFERROR([2]!Hsgetvalue(J$12,"Scenario#"&amp;J$2&amp;"","Year#"&amp;J$5&amp;"","Period#"&amp;J$4&amp;"","View#"&amp;J$11&amp;"","Entity#"&amp;$D45&amp;"","Value#"&amp;J$10&amp;"","Account#"&amp;$B45&amp;"","ICP#"&amp;J$7&amp;"","Program#"&amp;J$8&amp;"","Movements#"&amp;$E45&amp;"","Data_Category#"&amp;J$3&amp;"","Reporting#"&amp;J$9&amp;"","ECP#"&amp;J$6&amp;"")/1000000,[2]!Hsgetvalue(J$12,"Scenario#"&amp;J$2&amp;"","Year#"&amp;J$5&amp;"","Period#"&amp;J$4&amp;"","View#"&amp;J$11&amp;"","Entity#"&amp;$D45&amp;"","Value#"&amp;J$10&amp;"","Account#"&amp;$B45&amp;"","ICP#"&amp;J$7&amp;"","Program#"&amp;J$8&amp;"","Movements#"&amp;$E45&amp;"","Data_Category#"&amp;J$3&amp;"","Reporting#"&amp;J$9&amp;"","ECP#"&amp;J$6&amp;""))</f>
        <v>#NAME?</v>
      </c>
      <c r="K45" s="123" t="e">
        <f ca="1">IFERROR([2]!Hsgetvalue(K$12,"Scenario#"&amp;K$2&amp;"","Year#"&amp;K$5&amp;"","Period#"&amp;K$4&amp;"","View#"&amp;K$11&amp;"","Entity#"&amp;$D45&amp;"","Value#"&amp;K$10&amp;"","Account#"&amp;$B45&amp;"","ICP#"&amp;K$7&amp;"","Program#"&amp;K$8&amp;"","Movements#"&amp;$E45&amp;"","Data_Category#"&amp;K$3&amp;"","Reporting#"&amp;K$9&amp;"","ECP#"&amp;K$6&amp;"")/1000000,[2]!Hsgetvalue(K$12,"Scenario#"&amp;K$2&amp;"","Year#"&amp;K$5&amp;"","Period#"&amp;K$4&amp;"","View#"&amp;K$11&amp;"","Entity#"&amp;$D45&amp;"","Value#"&amp;K$10&amp;"","Account#"&amp;$B45&amp;"","ICP#"&amp;K$7&amp;"","Program#"&amp;K$8&amp;"","Movements#"&amp;$E45&amp;"","Data_Category#"&amp;K$3&amp;"","Reporting#"&amp;K$9&amp;"","ECP#"&amp;K$6&amp;""))</f>
        <v>#NAME?</v>
      </c>
      <c r="L45" s="123" t="e">
        <f ca="1">IFERROR([2]!Hsgetvalue(L$12,"Scenario#"&amp;L$2&amp;"","Year#"&amp;L$5&amp;"","Period#"&amp;L$4&amp;"","View#"&amp;L$11&amp;"","Entity#"&amp;$D45&amp;"","Value#"&amp;L$10&amp;"","Account#"&amp;$B45&amp;"","ICP#"&amp;L$7&amp;"","Program#"&amp;L$8&amp;"","Movements#"&amp;$E45&amp;"","Data_Category#"&amp;L$3&amp;"","Reporting#"&amp;L$9&amp;"","ECP#"&amp;L$6&amp;"")/1000000,[2]!Hsgetvalue(L$12,"Scenario#"&amp;L$2&amp;"","Year#"&amp;L$5&amp;"","Period#"&amp;L$4&amp;"","View#"&amp;L$11&amp;"","Entity#"&amp;$D45&amp;"","Value#"&amp;L$10&amp;"","Account#"&amp;$B45&amp;"","ICP#"&amp;L$7&amp;"","Program#"&amp;L$8&amp;"","Movements#"&amp;$E45&amp;"","Data_Category#"&amp;L$3&amp;"","Reporting#"&amp;L$9&amp;"","ECP#"&amp;L$6&amp;""))</f>
        <v>#NAME?</v>
      </c>
      <c r="M45" s="123" t="e">
        <f ca="1">IFERROR([2]!Hsgetvalue(M$12,"Scenario#"&amp;M$2&amp;"","Year#"&amp;M$5&amp;"","Period#"&amp;M$4&amp;"","View#"&amp;M$11&amp;"","Entity#"&amp;$D45&amp;"","Value#"&amp;M$10&amp;"","Account#"&amp;$B45&amp;"","ICP#"&amp;M$7&amp;"","Program#"&amp;M$8&amp;"","Movements#"&amp;$E45&amp;"","Data_Category#"&amp;M$3&amp;"","Reporting#"&amp;M$9&amp;"","ECP#"&amp;M$6&amp;"")/1000000,[2]!Hsgetvalue(M$12,"Scenario#"&amp;M$2&amp;"","Year#"&amp;M$5&amp;"","Period#"&amp;M$4&amp;"","View#"&amp;M$11&amp;"","Entity#"&amp;$D45&amp;"","Value#"&amp;M$10&amp;"","Account#"&amp;$B45&amp;"","ICP#"&amp;M$7&amp;"","Program#"&amp;M$8&amp;"","Movements#"&amp;$E45&amp;"","Data_Category#"&amp;M$3&amp;"","Reporting#"&amp;M$9&amp;"","ECP#"&amp;M$6&amp;""))</f>
        <v>#NAME?</v>
      </c>
      <c r="P45" s="45" t="e">
        <f ca="1">I32-I43-I45</f>
        <v>#NAME?</v>
      </c>
      <c r="Q45" s="45" t="e">
        <f t="shared" ref="Q45:S45" ca="1" si="2">J32-J43-J45</f>
        <v>#NAME?</v>
      </c>
      <c r="R45" s="45" t="e">
        <f t="shared" ca="1" si="2"/>
        <v>#NAME?</v>
      </c>
      <c r="S45" s="45" t="e">
        <f t="shared" ca="1" si="2"/>
        <v>#NAME?</v>
      </c>
      <c r="T45" s="45" t="e">
        <f ca="1">M32-M43-M45</f>
        <v>#NAME?</v>
      </c>
    </row>
    <row r="46" spans="2:20" ht="13.5" customHeight="1" x14ac:dyDescent="0.25">
      <c r="B46" s="12" t="s">
        <v>68</v>
      </c>
      <c r="C46" s="12"/>
      <c r="D46" s="11"/>
      <c r="E46" s="11"/>
      <c r="G46" s="22"/>
      <c r="H46" s="24"/>
      <c r="I46" s="24"/>
      <c r="J46" s="24"/>
      <c r="K46" s="24"/>
      <c r="L46" s="24"/>
      <c r="M46" s="24"/>
    </row>
    <row r="47" spans="2:20" ht="13.5" customHeight="1" x14ac:dyDescent="0.25">
      <c r="B47" s="12" t="s">
        <v>68</v>
      </c>
      <c r="C47" s="10"/>
      <c r="D47" s="11"/>
      <c r="E47" s="11"/>
      <c r="G47" s="37" t="s">
        <v>97</v>
      </c>
      <c r="H47" s="24"/>
      <c r="I47" s="24"/>
      <c r="J47" s="24"/>
      <c r="K47" s="24"/>
      <c r="L47" s="24"/>
      <c r="M47" s="24"/>
    </row>
    <row r="48" spans="2:20" ht="12" customHeight="1" x14ac:dyDescent="0.25">
      <c r="B48" s="12" t="s">
        <v>98</v>
      </c>
      <c r="C48" s="12" t="s">
        <v>99</v>
      </c>
      <c r="D48" s="11" t="s">
        <v>454</v>
      </c>
      <c r="E48" s="11" t="s">
        <v>34</v>
      </c>
      <c r="G48" s="20" t="s">
        <v>100</v>
      </c>
      <c r="H48" s="18" t="e">
        <f ca="1">IFERROR([2]!Hsgetvalue(H$12,"Scenario#"&amp;H$2&amp;"","Year#"&amp;H$5&amp;"","Period#"&amp;H$4&amp;"","View#"&amp;H$11&amp;"","Entity#"&amp;$D48&amp;"","Value#"&amp;H$10&amp;"","Account#"&amp;$B48&amp;"","ICP#"&amp;H$7&amp;"","Program#"&amp;H$8&amp;"","Movements#"&amp;$E48&amp;"","Data_Category#"&amp;H$3&amp;"","Reporting#"&amp;H$9&amp;"","ECP#"&amp;H$6&amp;"")/1000000,[2]!Hsgetvalue(H$12,"Scenario#"&amp;H$2&amp;"","Year#"&amp;H$5&amp;"","Period#"&amp;H$4&amp;"","View#"&amp;H$11&amp;"","Entity#"&amp;$D48&amp;"","Value#"&amp;H$10&amp;"","Account#"&amp;$B48&amp;"","ICP#"&amp;H$7&amp;"","Program#"&amp;H$8&amp;"","Movements#"&amp;$E48&amp;"","Data_Category#"&amp;H$3&amp;"","Reporting#"&amp;H$9&amp;"","ECP#"&amp;H$6&amp;""))</f>
        <v>#NAME?</v>
      </c>
      <c r="I48" s="18" t="e">
        <f ca="1">IFERROR([2]!Hsgetvalue(I$12,"Scenario#"&amp;I$2&amp;"","Year#"&amp;I$5&amp;"","Period#"&amp;I$4&amp;"","View#"&amp;I$11&amp;"","Entity#"&amp;$D48&amp;"","Value#"&amp;I$10&amp;"","Account#"&amp;$B48&amp;"","ICP#"&amp;I$7&amp;"","Program#"&amp;I$8&amp;"","Movements#"&amp;$E48&amp;"","Data_Category#"&amp;I$3&amp;"","Reporting#"&amp;I$9&amp;"","ECP#"&amp;I$6&amp;"")/1000000,[2]!Hsgetvalue(I$12,"Scenario#"&amp;I$2&amp;"","Year#"&amp;I$5&amp;"","Period#"&amp;I$4&amp;"","View#"&amp;I$11&amp;"","Entity#"&amp;$D48&amp;"","Value#"&amp;I$10&amp;"","Account#"&amp;$B48&amp;"","ICP#"&amp;I$7&amp;"","Program#"&amp;I$8&amp;"","Movements#"&amp;$E48&amp;"","Data_Category#"&amp;I$3&amp;"","Reporting#"&amp;I$9&amp;"","ECP#"&amp;I$6&amp;""))</f>
        <v>#NAME?</v>
      </c>
      <c r="J48" s="18" t="e">
        <f ca="1">IFERROR([2]!Hsgetvalue(J$12,"Scenario#"&amp;J$2&amp;"","Year#"&amp;J$5&amp;"","Period#"&amp;J$4&amp;"","View#"&amp;J$11&amp;"","Entity#"&amp;$D48&amp;"","Value#"&amp;J$10&amp;"","Account#"&amp;$B48&amp;"","ICP#"&amp;J$7&amp;"","Program#"&amp;J$8&amp;"","Movements#"&amp;$E48&amp;"","Data_Category#"&amp;J$3&amp;"","Reporting#"&amp;J$9&amp;"","ECP#"&amp;J$6&amp;"")/1000000,[2]!Hsgetvalue(J$12,"Scenario#"&amp;J$2&amp;"","Year#"&amp;J$5&amp;"","Period#"&amp;J$4&amp;"","View#"&amp;J$11&amp;"","Entity#"&amp;$D48&amp;"","Value#"&amp;J$10&amp;"","Account#"&amp;$B48&amp;"","ICP#"&amp;J$7&amp;"","Program#"&amp;J$8&amp;"","Movements#"&amp;$E48&amp;"","Data_Category#"&amp;J$3&amp;"","Reporting#"&amp;J$9&amp;"","ECP#"&amp;J$6&amp;""))</f>
        <v>#NAME?</v>
      </c>
      <c r="K48" s="18" t="e">
        <f ca="1">IFERROR([2]!Hsgetvalue(K$12,"Scenario#"&amp;K$2&amp;"","Year#"&amp;K$5&amp;"","Period#"&amp;K$4&amp;"","View#"&amp;K$11&amp;"","Entity#"&amp;$D48&amp;"","Value#"&amp;K$10&amp;"","Account#"&amp;$B48&amp;"","ICP#"&amp;K$7&amp;"","Program#"&amp;K$8&amp;"","Movements#"&amp;$E48&amp;"","Data_Category#"&amp;K$3&amp;"","Reporting#"&amp;K$9&amp;"","ECP#"&amp;K$6&amp;"")/1000000,[2]!Hsgetvalue(K$12,"Scenario#"&amp;K$2&amp;"","Year#"&amp;K$5&amp;"","Period#"&amp;K$4&amp;"","View#"&amp;K$11&amp;"","Entity#"&amp;$D48&amp;"","Value#"&amp;K$10&amp;"","Account#"&amp;$B48&amp;"","ICP#"&amp;K$7&amp;"","Program#"&amp;K$8&amp;"","Movements#"&amp;$E48&amp;"","Data_Category#"&amp;K$3&amp;"","Reporting#"&amp;K$9&amp;"","ECP#"&amp;K$6&amp;""))</f>
        <v>#NAME?</v>
      </c>
      <c r="L48" s="18" t="e">
        <f ca="1">IFERROR([2]!Hsgetvalue(L$12,"Scenario#"&amp;L$2&amp;"","Year#"&amp;L$5&amp;"","Period#"&amp;L$4&amp;"","View#"&amp;L$11&amp;"","Entity#"&amp;$D48&amp;"","Value#"&amp;L$10&amp;"","Account#"&amp;$B48&amp;"","ICP#"&amp;L$7&amp;"","Program#"&amp;L$8&amp;"","Movements#"&amp;$E48&amp;"","Data_Category#"&amp;L$3&amp;"","Reporting#"&amp;L$9&amp;"","ECP#"&amp;L$6&amp;"")/1000000,[2]!Hsgetvalue(L$12,"Scenario#"&amp;L$2&amp;"","Year#"&amp;L$5&amp;"","Period#"&amp;L$4&amp;"","View#"&amp;L$11&amp;"","Entity#"&amp;$D48&amp;"","Value#"&amp;L$10&amp;"","Account#"&amp;$B48&amp;"","ICP#"&amp;L$7&amp;"","Program#"&amp;L$8&amp;"","Movements#"&amp;$E48&amp;"","Data_Category#"&amp;L$3&amp;"","Reporting#"&amp;L$9&amp;"","ECP#"&amp;L$6&amp;""))</f>
        <v>#NAME?</v>
      </c>
      <c r="M48" s="18" t="e">
        <f ca="1">IFERROR([2]!Hsgetvalue(M$12,"Scenario#"&amp;M$2&amp;"","Year#"&amp;M$5&amp;"","Period#"&amp;M$4&amp;"","View#"&amp;M$11&amp;"","Entity#"&amp;$D48&amp;"","Value#"&amp;M$10&amp;"","Account#"&amp;$B48&amp;"","ICP#"&amp;M$7&amp;"","Program#"&amp;M$8&amp;"","Movements#"&amp;$E48&amp;"","Data_Category#"&amp;M$3&amp;"","Reporting#"&amp;M$9&amp;"","ECP#"&amp;M$6&amp;"")/1000000,[2]!Hsgetvalue(M$12,"Scenario#"&amp;M$2&amp;"","Year#"&amp;M$5&amp;"","Period#"&amp;M$4&amp;"","View#"&amp;M$11&amp;"","Entity#"&amp;$D48&amp;"","Value#"&amp;M$10&amp;"","Account#"&amp;$B48&amp;"","ICP#"&amp;M$7&amp;"","Program#"&amp;M$8&amp;"","Movements#"&amp;$E48&amp;"","Data_Category#"&amp;M$3&amp;"","Reporting#"&amp;M$9&amp;"","ECP#"&amp;M$6&amp;""))</f>
        <v>#NAME?</v>
      </c>
    </row>
    <row r="49" spans="2:20" ht="12" customHeight="1" x14ac:dyDescent="0.25">
      <c r="B49" s="12" t="s">
        <v>101</v>
      </c>
      <c r="C49" s="12" t="s">
        <v>102</v>
      </c>
      <c r="D49" s="11" t="s">
        <v>454</v>
      </c>
      <c r="E49" s="11" t="s">
        <v>34</v>
      </c>
      <c r="G49" s="20" t="s">
        <v>103</v>
      </c>
      <c r="H49" s="18" t="e">
        <f ca="1">IFERROR([2]!Hsgetvalue(H$12,"Scenario#"&amp;H$2&amp;"","Year#"&amp;H$5&amp;"","Period#"&amp;H$4&amp;"","View#"&amp;H$11&amp;"","Entity#"&amp;$D49&amp;"","Value#"&amp;H$10&amp;"","Account#"&amp;$B49&amp;"","ICP#"&amp;H$7&amp;"","Program#"&amp;H$8&amp;"","Movements#"&amp;$E49&amp;"","Data_Category#"&amp;H$3&amp;"","Reporting#"&amp;H$9&amp;"","ECP#"&amp;H$6&amp;"")/1000000,[2]!Hsgetvalue(H$12,"Scenario#"&amp;H$2&amp;"","Year#"&amp;H$5&amp;"","Period#"&amp;H$4&amp;"","View#"&amp;H$11&amp;"","Entity#"&amp;$D49&amp;"","Value#"&amp;H$10&amp;"","Account#"&amp;$B49&amp;"","ICP#"&amp;H$7&amp;"","Program#"&amp;H$8&amp;"","Movements#"&amp;$E49&amp;"","Data_Category#"&amp;H$3&amp;"","Reporting#"&amp;H$9&amp;"","ECP#"&amp;H$6&amp;""))</f>
        <v>#NAME?</v>
      </c>
      <c r="I49" s="18" t="e">
        <f ca="1">IFERROR([2]!Hsgetvalue(I$12,"Scenario#"&amp;I$2&amp;"","Year#"&amp;I$5&amp;"","Period#"&amp;I$4&amp;"","View#"&amp;I$11&amp;"","Entity#"&amp;$D49&amp;"","Value#"&amp;I$10&amp;"","Account#"&amp;$B49&amp;"","ICP#"&amp;I$7&amp;"","Program#"&amp;I$8&amp;"","Movements#"&amp;$E49&amp;"","Data_Category#"&amp;I$3&amp;"","Reporting#"&amp;I$9&amp;"","ECP#"&amp;I$6&amp;"")/1000000,[2]!Hsgetvalue(I$12,"Scenario#"&amp;I$2&amp;"","Year#"&amp;I$5&amp;"","Period#"&amp;I$4&amp;"","View#"&amp;I$11&amp;"","Entity#"&amp;$D49&amp;"","Value#"&amp;I$10&amp;"","Account#"&amp;$B49&amp;"","ICP#"&amp;I$7&amp;"","Program#"&amp;I$8&amp;"","Movements#"&amp;$E49&amp;"","Data_Category#"&amp;I$3&amp;"","Reporting#"&amp;I$9&amp;"","ECP#"&amp;I$6&amp;""))</f>
        <v>#NAME?</v>
      </c>
      <c r="J49" s="18" t="e">
        <f ca="1">IFERROR([2]!Hsgetvalue(J$12,"Scenario#"&amp;J$2&amp;"","Year#"&amp;J$5&amp;"","Period#"&amp;J$4&amp;"","View#"&amp;J$11&amp;"","Entity#"&amp;$D49&amp;"","Value#"&amp;J$10&amp;"","Account#"&amp;$B49&amp;"","ICP#"&amp;J$7&amp;"","Program#"&amp;J$8&amp;"","Movements#"&amp;$E49&amp;"","Data_Category#"&amp;J$3&amp;"","Reporting#"&amp;J$9&amp;"","ECP#"&amp;J$6&amp;"")/1000000,[2]!Hsgetvalue(J$12,"Scenario#"&amp;J$2&amp;"","Year#"&amp;J$5&amp;"","Period#"&amp;J$4&amp;"","View#"&amp;J$11&amp;"","Entity#"&amp;$D49&amp;"","Value#"&amp;J$10&amp;"","Account#"&amp;$B49&amp;"","ICP#"&amp;J$7&amp;"","Program#"&amp;J$8&amp;"","Movements#"&amp;$E49&amp;"","Data_Category#"&amp;J$3&amp;"","Reporting#"&amp;J$9&amp;"","ECP#"&amp;J$6&amp;""))</f>
        <v>#NAME?</v>
      </c>
      <c r="K49" s="18" t="e">
        <f ca="1">IFERROR([2]!Hsgetvalue(K$12,"Scenario#"&amp;K$2&amp;"","Year#"&amp;K$5&amp;"","Period#"&amp;K$4&amp;"","View#"&amp;K$11&amp;"","Entity#"&amp;$D49&amp;"","Value#"&amp;K$10&amp;"","Account#"&amp;$B49&amp;"","ICP#"&amp;K$7&amp;"","Program#"&amp;K$8&amp;"","Movements#"&amp;$E49&amp;"","Data_Category#"&amp;K$3&amp;"","Reporting#"&amp;K$9&amp;"","ECP#"&amp;K$6&amp;"")/1000000,[2]!Hsgetvalue(K$12,"Scenario#"&amp;K$2&amp;"","Year#"&amp;K$5&amp;"","Period#"&amp;K$4&amp;"","View#"&amp;K$11&amp;"","Entity#"&amp;$D49&amp;"","Value#"&amp;K$10&amp;"","Account#"&amp;$B49&amp;"","ICP#"&amp;K$7&amp;"","Program#"&amp;K$8&amp;"","Movements#"&amp;$E49&amp;"","Data_Category#"&amp;K$3&amp;"","Reporting#"&amp;K$9&amp;"","ECP#"&amp;K$6&amp;""))</f>
        <v>#NAME?</v>
      </c>
      <c r="L49" s="18" t="e">
        <f ca="1">IFERROR([2]!Hsgetvalue(L$12,"Scenario#"&amp;L$2&amp;"","Year#"&amp;L$5&amp;"","Period#"&amp;L$4&amp;"","View#"&amp;L$11&amp;"","Entity#"&amp;$D49&amp;"","Value#"&amp;L$10&amp;"","Account#"&amp;$B49&amp;"","ICP#"&amp;L$7&amp;"","Program#"&amp;L$8&amp;"","Movements#"&amp;$E49&amp;"","Data_Category#"&amp;L$3&amp;"","Reporting#"&amp;L$9&amp;"","ECP#"&amp;L$6&amp;"")/1000000,[2]!Hsgetvalue(L$12,"Scenario#"&amp;L$2&amp;"","Year#"&amp;L$5&amp;"","Period#"&amp;L$4&amp;"","View#"&amp;L$11&amp;"","Entity#"&amp;$D49&amp;"","Value#"&amp;L$10&amp;"","Account#"&amp;$B49&amp;"","ICP#"&amp;L$7&amp;"","Program#"&amp;L$8&amp;"","Movements#"&amp;$E49&amp;"","Data_Category#"&amp;L$3&amp;"","Reporting#"&amp;L$9&amp;"","ECP#"&amp;L$6&amp;""))</f>
        <v>#NAME?</v>
      </c>
      <c r="M49" s="18" t="e">
        <f ca="1">IFERROR([2]!Hsgetvalue(M$12,"Scenario#"&amp;M$2&amp;"","Year#"&amp;M$5&amp;"","Period#"&amp;M$4&amp;"","View#"&amp;M$11&amp;"","Entity#"&amp;$D49&amp;"","Value#"&amp;M$10&amp;"","Account#"&amp;$B49&amp;"","ICP#"&amp;M$7&amp;"","Program#"&amp;M$8&amp;"","Movements#"&amp;$E49&amp;"","Data_Category#"&amp;M$3&amp;"","Reporting#"&amp;M$9&amp;"","ECP#"&amp;M$6&amp;"")/1000000,[2]!Hsgetvalue(M$12,"Scenario#"&amp;M$2&amp;"","Year#"&amp;M$5&amp;"","Period#"&amp;M$4&amp;"","View#"&amp;M$11&amp;"","Entity#"&amp;$D49&amp;"","Value#"&amp;M$10&amp;"","Account#"&amp;$B49&amp;"","ICP#"&amp;M$7&amp;"","Program#"&amp;M$8&amp;"","Movements#"&amp;$E49&amp;"","Data_Category#"&amp;M$3&amp;"","Reporting#"&amp;M$9&amp;"","ECP#"&amp;M$6&amp;""))</f>
        <v>#NAME?</v>
      </c>
    </row>
    <row r="50" spans="2:20" ht="12" customHeight="1" x14ac:dyDescent="0.25">
      <c r="B50" s="12" t="s">
        <v>104</v>
      </c>
      <c r="C50" s="12" t="s">
        <v>105</v>
      </c>
      <c r="D50" s="11" t="s">
        <v>454</v>
      </c>
      <c r="E50" s="11" t="s">
        <v>34</v>
      </c>
      <c r="G50" s="20" t="s">
        <v>106</v>
      </c>
      <c r="H50" s="18" t="e">
        <f ca="1">IFERROR([2]!Hsgetvalue(H$12,"Scenario#"&amp;H$2&amp;"","Year#"&amp;H$5&amp;"","Period#"&amp;H$4&amp;"","View#"&amp;H$11&amp;"","Entity#"&amp;$D50&amp;"","Value#"&amp;H$10&amp;"","Account#"&amp;$B50&amp;"","ICP#"&amp;H$7&amp;"","Program#"&amp;H$8&amp;"","Movements#"&amp;$E50&amp;"","Data_Category#"&amp;H$3&amp;"","Reporting#"&amp;H$9&amp;"","ECP#"&amp;H$6&amp;"")/1000000,[2]!Hsgetvalue(H$12,"Scenario#"&amp;H$2&amp;"","Year#"&amp;H$5&amp;"","Period#"&amp;H$4&amp;"","View#"&amp;H$11&amp;"","Entity#"&amp;$D50&amp;"","Value#"&amp;H$10&amp;"","Account#"&amp;$B50&amp;"","ICP#"&amp;H$7&amp;"","Program#"&amp;H$8&amp;"","Movements#"&amp;$E50&amp;"","Data_Category#"&amp;H$3&amp;"","Reporting#"&amp;H$9&amp;"","ECP#"&amp;H$6&amp;""))</f>
        <v>#NAME?</v>
      </c>
      <c r="I50" s="18" t="e">
        <f ca="1">IFERROR([2]!Hsgetvalue(I$12,"Scenario#"&amp;I$2&amp;"","Year#"&amp;I$5&amp;"","Period#"&amp;I$4&amp;"","View#"&amp;I$11&amp;"","Entity#"&amp;$D50&amp;"","Value#"&amp;I$10&amp;"","Account#"&amp;$B50&amp;"","ICP#"&amp;I$7&amp;"","Program#"&amp;I$8&amp;"","Movements#"&amp;$E50&amp;"","Data_Category#"&amp;I$3&amp;"","Reporting#"&amp;I$9&amp;"","ECP#"&amp;I$6&amp;"")/1000000,[2]!Hsgetvalue(I$12,"Scenario#"&amp;I$2&amp;"","Year#"&amp;I$5&amp;"","Period#"&amp;I$4&amp;"","View#"&amp;I$11&amp;"","Entity#"&amp;$D50&amp;"","Value#"&amp;I$10&amp;"","Account#"&amp;$B50&amp;"","ICP#"&amp;I$7&amp;"","Program#"&amp;I$8&amp;"","Movements#"&amp;$E50&amp;"","Data_Category#"&amp;I$3&amp;"","Reporting#"&amp;I$9&amp;"","ECP#"&amp;I$6&amp;""))</f>
        <v>#NAME?</v>
      </c>
      <c r="J50" s="18" t="e">
        <f ca="1">IFERROR([2]!Hsgetvalue(J$12,"Scenario#"&amp;J$2&amp;"","Year#"&amp;J$5&amp;"","Period#"&amp;J$4&amp;"","View#"&amp;J$11&amp;"","Entity#"&amp;$D50&amp;"","Value#"&amp;J$10&amp;"","Account#"&amp;$B50&amp;"","ICP#"&amp;J$7&amp;"","Program#"&amp;J$8&amp;"","Movements#"&amp;$E50&amp;"","Data_Category#"&amp;J$3&amp;"","Reporting#"&amp;J$9&amp;"","ECP#"&amp;J$6&amp;"")/1000000,[2]!Hsgetvalue(J$12,"Scenario#"&amp;J$2&amp;"","Year#"&amp;J$5&amp;"","Period#"&amp;J$4&amp;"","View#"&amp;J$11&amp;"","Entity#"&amp;$D50&amp;"","Value#"&amp;J$10&amp;"","Account#"&amp;$B50&amp;"","ICP#"&amp;J$7&amp;"","Program#"&amp;J$8&amp;"","Movements#"&amp;$E50&amp;"","Data_Category#"&amp;J$3&amp;"","Reporting#"&amp;J$9&amp;"","ECP#"&amp;J$6&amp;""))</f>
        <v>#NAME?</v>
      </c>
      <c r="K50" s="18" t="e">
        <f ca="1">IFERROR([2]!Hsgetvalue(K$12,"Scenario#"&amp;K$2&amp;"","Year#"&amp;K$5&amp;"","Period#"&amp;K$4&amp;"","View#"&amp;K$11&amp;"","Entity#"&amp;$D50&amp;"","Value#"&amp;K$10&amp;"","Account#"&amp;$B50&amp;"","ICP#"&amp;K$7&amp;"","Program#"&amp;K$8&amp;"","Movements#"&amp;$E50&amp;"","Data_Category#"&amp;K$3&amp;"","Reporting#"&amp;K$9&amp;"","ECP#"&amp;K$6&amp;"")/1000000,[2]!Hsgetvalue(K$12,"Scenario#"&amp;K$2&amp;"","Year#"&amp;K$5&amp;"","Period#"&amp;K$4&amp;"","View#"&amp;K$11&amp;"","Entity#"&amp;$D50&amp;"","Value#"&amp;K$10&amp;"","Account#"&amp;$B50&amp;"","ICP#"&amp;K$7&amp;"","Program#"&amp;K$8&amp;"","Movements#"&amp;$E50&amp;"","Data_Category#"&amp;K$3&amp;"","Reporting#"&amp;K$9&amp;"","ECP#"&amp;K$6&amp;""))</f>
        <v>#NAME?</v>
      </c>
      <c r="L50" s="18" t="e">
        <f ca="1">IFERROR([2]!Hsgetvalue(L$12,"Scenario#"&amp;L$2&amp;"","Year#"&amp;L$5&amp;"","Period#"&amp;L$4&amp;"","View#"&amp;L$11&amp;"","Entity#"&amp;$D50&amp;"","Value#"&amp;L$10&amp;"","Account#"&amp;$B50&amp;"","ICP#"&amp;L$7&amp;"","Program#"&amp;L$8&amp;"","Movements#"&amp;$E50&amp;"","Data_Category#"&amp;L$3&amp;"","Reporting#"&amp;L$9&amp;"","ECP#"&amp;L$6&amp;"")/1000000,[2]!Hsgetvalue(L$12,"Scenario#"&amp;L$2&amp;"","Year#"&amp;L$5&amp;"","Period#"&amp;L$4&amp;"","View#"&amp;L$11&amp;"","Entity#"&amp;$D50&amp;"","Value#"&amp;L$10&amp;"","Account#"&amp;$B50&amp;"","ICP#"&amp;L$7&amp;"","Program#"&amp;L$8&amp;"","Movements#"&amp;$E50&amp;"","Data_Category#"&amp;L$3&amp;"","Reporting#"&amp;L$9&amp;"","ECP#"&amp;L$6&amp;""))</f>
        <v>#NAME?</v>
      </c>
      <c r="M50" s="18" t="e">
        <f ca="1">IFERROR([2]!Hsgetvalue(M$12,"Scenario#"&amp;M$2&amp;"","Year#"&amp;M$5&amp;"","Period#"&amp;M$4&amp;"","View#"&amp;M$11&amp;"","Entity#"&amp;$D50&amp;"","Value#"&amp;M$10&amp;"","Account#"&amp;$B50&amp;"","ICP#"&amp;M$7&amp;"","Program#"&amp;M$8&amp;"","Movements#"&amp;$E50&amp;"","Data_Category#"&amp;M$3&amp;"","Reporting#"&amp;M$9&amp;"","ECP#"&amp;M$6&amp;"")/1000000,[2]!Hsgetvalue(M$12,"Scenario#"&amp;M$2&amp;"","Year#"&amp;M$5&amp;"","Period#"&amp;M$4&amp;"","View#"&amp;M$11&amp;"","Entity#"&amp;$D50&amp;"","Value#"&amp;M$10&amp;"","Account#"&amp;$B50&amp;"","ICP#"&amp;M$7&amp;"","Program#"&amp;M$8&amp;"","Movements#"&amp;$E50&amp;"","Data_Category#"&amp;M$3&amp;"","Reporting#"&amp;M$9&amp;"","ECP#"&amp;M$6&amp;""))</f>
        <v>#NAME?</v>
      </c>
    </row>
    <row r="51" spans="2:20" ht="12" customHeight="1" x14ac:dyDescent="0.25">
      <c r="B51" s="12" t="s">
        <v>108</v>
      </c>
      <c r="C51" s="12" t="s">
        <v>109</v>
      </c>
      <c r="D51" s="11" t="s">
        <v>454</v>
      </c>
      <c r="E51" s="11" t="s">
        <v>34</v>
      </c>
      <c r="G51" s="20" t="s">
        <v>109</v>
      </c>
      <c r="H51" s="23" t="e">
        <f ca="1">IFERROR([2]!Hsgetvalue(H$12,"Scenario#"&amp;H$2&amp;"","Year#"&amp;H$5&amp;"","Period#"&amp;H$4&amp;"","View#"&amp;H$11&amp;"","Entity#"&amp;$D51&amp;"","Value#"&amp;H$10&amp;"","Account#"&amp;$B51&amp;"","ICP#"&amp;H$7&amp;"","Program#"&amp;H$8&amp;"","Movements#"&amp;$E51&amp;"","Data_Category#"&amp;H$3&amp;"","Reporting#"&amp;H$9&amp;"","ECP#"&amp;H$6&amp;"")/1000000,[2]!Hsgetvalue(H$12,"Scenario#"&amp;H$2&amp;"","Year#"&amp;H$5&amp;"","Period#"&amp;H$4&amp;"","View#"&amp;H$11&amp;"","Entity#"&amp;$D51&amp;"","Value#"&amp;H$10&amp;"","Account#"&amp;$B51&amp;"","ICP#"&amp;H$7&amp;"","Program#"&amp;H$8&amp;"","Movements#"&amp;$E51&amp;"","Data_Category#"&amp;H$3&amp;"","Reporting#"&amp;H$9&amp;"","ECP#"&amp;H$6&amp;""))</f>
        <v>#NAME?</v>
      </c>
      <c r="I51" s="23" t="e">
        <f ca="1">IFERROR([2]!Hsgetvalue(I$12,"Scenario#"&amp;I$2&amp;"","Year#"&amp;I$5&amp;"","Period#"&amp;I$4&amp;"","View#"&amp;I$11&amp;"","Entity#"&amp;$D51&amp;"","Value#"&amp;I$10&amp;"","Account#"&amp;$B51&amp;"","ICP#"&amp;I$7&amp;"","Program#"&amp;I$8&amp;"","Movements#"&amp;$E51&amp;"","Data_Category#"&amp;I$3&amp;"","Reporting#"&amp;I$9&amp;"","ECP#"&amp;I$6&amp;"")/1000000,[2]!Hsgetvalue(I$12,"Scenario#"&amp;I$2&amp;"","Year#"&amp;I$5&amp;"","Period#"&amp;I$4&amp;"","View#"&amp;I$11&amp;"","Entity#"&amp;$D51&amp;"","Value#"&amp;I$10&amp;"","Account#"&amp;$B51&amp;"","ICP#"&amp;I$7&amp;"","Program#"&amp;I$8&amp;"","Movements#"&amp;$E51&amp;"","Data_Category#"&amp;I$3&amp;"","Reporting#"&amp;I$9&amp;"","ECP#"&amp;I$6&amp;""))</f>
        <v>#NAME?</v>
      </c>
      <c r="J51" s="23" t="e">
        <f ca="1">IFERROR([2]!Hsgetvalue(J$12,"Scenario#"&amp;J$2&amp;"","Year#"&amp;J$5&amp;"","Period#"&amp;J$4&amp;"","View#"&amp;J$11&amp;"","Entity#"&amp;$D51&amp;"","Value#"&amp;J$10&amp;"","Account#"&amp;$B51&amp;"","ICP#"&amp;J$7&amp;"","Program#"&amp;J$8&amp;"","Movements#"&amp;$E51&amp;"","Data_Category#"&amp;J$3&amp;"","Reporting#"&amp;J$9&amp;"","ECP#"&amp;J$6&amp;"")/1000000,[2]!Hsgetvalue(J$12,"Scenario#"&amp;J$2&amp;"","Year#"&amp;J$5&amp;"","Period#"&amp;J$4&amp;"","View#"&amp;J$11&amp;"","Entity#"&amp;$D51&amp;"","Value#"&amp;J$10&amp;"","Account#"&amp;$B51&amp;"","ICP#"&amp;J$7&amp;"","Program#"&amp;J$8&amp;"","Movements#"&amp;$E51&amp;"","Data_Category#"&amp;J$3&amp;"","Reporting#"&amp;J$9&amp;"","ECP#"&amp;J$6&amp;""))</f>
        <v>#NAME?</v>
      </c>
      <c r="K51" s="23" t="e">
        <f ca="1">IFERROR([2]!Hsgetvalue(K$12,"Scenario#"&amp;K$2&amp;"","Year#"&amp;K$5&amp;"","Period#"&amp;K$4&amp;"","View#"&amp;K$11&amp;"","Entity#"&amp;$D51&amp;"","Value#"&amp;K$10&amp;"","Account#"&amp;$B51&amp;"","ICP#"&amp;K$7&amp;"","Program#"&amp;K$8&amp;"","Movements#"&amp;$E51&amp;"","Data_Category#"&amp;K$3&amp;"","Reporting#"&amp;K$9&amp;"","ECP#"&amp;K$6&amp;"")/1000000,[2]!Hsgetvalue(K$12,"Scenario#"&amp;K$2&amp;"","Year#"&amp;K$5&amp;"","Period#"&amp;K$4&amp;"","View#"&amp;K$11&amp;"","Entity#"&amp;$D51&amp;"","Value#"&amp;K$10&amp;"","Account#"&amp;$B51&amp;"","ICP#"&amp;K$7&amp;"","Program#"&amp;K$8&amp;"","Movements#"&amp;$E51&amp;"","Data_Category#"&amp;K$3&amp;"","Reporting#"&amp;K$9&amp;"","ECP#"&amp;K$6&amp;""))</f>
        <v>#NAME?</v>
      </c>
      <c r="L51" s="23" t="e">
        <f ca="1">IFERROR([2]!Hsgetvalue(L$12,"Scenario#"&amp;L$2&amp;"","Year#"&amp;L$5&amp;"","Period#"&amp;L$4&amp;"","View#"&amp;L$11&amp;"","Entity#"&amp;$D51&amp;"","Value#"&amp;L$10&amp;"","Account#"&amp;$B51&amp;"","ICP#"&amp;L$7&amp;"","Program#"&amp;L$8&amp;"","Movements#"&amp;$E51&amp;"","Data_Category#"&amp;L$3&amp;"","Reporting#"&amp;L$9&amp;"","ECP#"&amp;L$6&amp;"")/1000000,[2]!Hsgetvalue(L$12,"Scenario#"&amp;L$2&amp;"","Year#"&amp;L$5&amp;"","Period#"&amp;L$4&amp;"","View#"&amp;L$11&amp;"","Entity#"&amp;$D51&amp;"","Value#"&amp;L$10&amp;"","Account#"&amp;$B51&amp;"","ICP#"&amp;L$7&amp;"","Program#"&amp;L$8&amp;"","Movements#"&amp;$E51&amp;"","Data_Category#"&amp;L$3&amp;"","Reporting#"&amp;L$9&amp;"","ECP#"&amp;L$6&amp;""))</f>
        <v>#NAME?</v>
      </c>
      <c r="M51" s="23" t="e">
        <f ca="1">IFERROR([2]!Hsgetvalue(M$12,"Scenario#"&amp;M$2&amp;"","Year#"&amp;M$5&amp;"","Period#"&amp;M$4&amp;"","View#"&amp;M$11&amp;"","Entity#"&amp;$D51&amp;"","Value#"&amp;M$10&amp;"","Account#"&amp;$B51&amp;"","ICP#"&amp;M$7&amp;"","Program#"&amp;M$8&amp;"","Movements#"&amp;$E51&amp;"","Data_Category#"&amp;M$3&amp;"","Reporting#"&amp;M$9&amp;"","ECP#"&amp;M$6&amp;"")/1000000,[2]!Hsgetvalue(M$12,"Scenario#"&amp;M$2&amp;"","Year#"&amp;M$5&amp;"","Period#"&amp;M$4&amp;"","View#"&amp;M$11&amp;"","Entity#"&amp;$D51&amp;"","Value#"&amp;M$10&amp;"","Account#"&amp;$B51&amp;"","ICP#"&amp;M$7&amp;"","Program#"&amp;M$8&amp;"","Movements#"&amp;$E51&amp;"","Data_Category#"&amp;M$3&amp;"","Reporting#"&amp;M$9&amp;"","ECP#"&amp;M$6&amp;""))</f>
        <v>#NAME?</v>
      </c>
    </row>
    <row r="52" spans="2:20" ht="12" customHeight="1" x14ac:dyDescent="0.25">
      <c r="B52" s="12" t="s">
        <v>111</v>
      </c>
      <c r="C52" s="12" t="s">
        <v>112</v>
      </c>
      <c r="D52" s="11" t="s">
        <v>454</v>
      </c>
      <c r="E52" s="11" t="s">
        <v>34</v>
      </c>
      <c r="G52" s="20" t="s">
        <v>113</v>
      </c>
      <c r="H52" s="18" t="e">
        <f ca="1">IFERROR([2]!Hsgetvalue(H$12,"Scenario#"&amp;H$2&amp;"","Year#"&amp;H$5&amp;"","Period#"&amp;H$4&amp;"","View#"&amp;H$11&amp;"","Entity#"&amp;$D52&amp;"","Value#"&amp;H$10&amp;"","Account#"&amp;$B52&amp;"","ICP#"&amp;H$7&amp;"","Program#"&amp;H$8&amp;"","Movements#"&amp;$E52&amp;"","Data_Category#"&amp;H$3&amp;"","Reporting#"&amp;H$9&amp;"","ECP#"&amp;H$6&amp;"")/1000000,[2]!Hsgetvalue(H$12,"Scenario#"&amp;H$2&amp;"","Year#"&amp;H$5&amp;"","Period#"&amp;H$4&amp;"","View#"&amp;H$11&amp;"","Entity#"&amp;$D52&amp;"","Value#"&amp;H$10&amp;"","Account#"&amp;$B52&amp;"","ICP#"&amp;H$7&amp;"","Program#"&amp;H$8&amp;"","Movements#"&amp;$E52&amp;"","Data_Category#"&amp;H$3&amp;"","Reporting#"&amp;H$9&amp;"","ECP#"&amp;H$6&amp;""))</f>
        <v>#NAME?</v>
      </c>
      <c r="I52" s="18" t="e">
        <f ca="1">IFERROR([2]!Hsgetvalue(I$12,"Scenario#"&amp;I$2&amp;"","Year#"&amp;I$5&amp;"","Period#"&amp;I$4&amp;"","View#"&amp;I$11&amp;"","Entity#"&amp;$D52&amp;"","Value#"&amp;I$10&amp;"","Account#"&amp;$B52&amp;"","ICP#"&amp;I$7&amp;"","Program#"&amp;I$8&amp;"","Movements#"&amp;$E52&amp;"","Data_Category#"&amp;I$3&amp;"","Reporting#"&amp;I$9&amp;"","ECP#"&amp;I$6&amp;"")/1000000,[2]!Hsgetvalue(I$12,"Scenario#"&amp;I$2&amp;"","Year#"&amp;I$5&amp;"","Period#"&amp;I$4&amp;"","View#"&amp;I$11&amp;"","Entity#"&amp;$D52&amp;"","Value#"&amp;I$10&amp;"","Account#"&amp;$B52&amp;"","ICP#"&amp;I$7&amp;"","Program#"&amp;I$8&amp;"","Movements#"&amp;$E52&amp;"","Data_Category#"&amp;I$3&amp;"","Reporting#"&amp;I$9&amp;"","ECP#"&amp;I$6&amp;""))</f>
        <v>#NAME?</v>
      </c>
      <c r="J52" s="18" t="e">
        <f ca="1">IFERROR([2]!Hsgetvalue(J$12,"Scenario#"&amp;J$2&amp;"","Year#"&amp;J$5&amp;"","Period#"&amp;J$4&amp;"","View#"&amp;J$11&amp;"","Entity#"&amp;$D52&amp;"","Value#"&amp;J$10&amp;"","Account#"&amp;$B52&amp;"","ICP#"&amp;J$7&amp;"","Program#"&amp;J$8&amp;"","Movements#"&amp;$E52&amp;"","Data_Category#"&amp;J$3&amp;"","Reporting#"&amp;J$9&amp;"","ECP#"&amp;J$6&amp;"")/1000000,[2]!Hsgetvalue(J$12,"Scenario#"&amp;J$2&amp;"","Year#"&amp;J$5&amp;"","Period#"&amp;J$4&amp;"","View#"&amp;J$11&amp;"","Entity#"&amp;$D52&amp;"","Value#"&amp;J$10&amp;"","Account#"&amp;$B52&amp;"","ICP#"&amp;J$7&amp;"","Program#"&amp;J$8&amp;"","Movements#"&amp;$E52&amp;"","Data_Category#"&amp;J$3&amp;"","Reporting#"&amp;J$9&amp;"","ECP#"&amp;J$6&amp;""))</f>
        <v>#NAME?</v>
      </c>
      <c r="K52" s="18" t="e">
        <f ca="1">IFERROR([2]!Hsgetvalue(K$12,"Scenario#"&amp;K$2&amp;"","Year#"&amp;K$5&amp;"","Period#"&amp;K$4&amp;"","View#"&amp;K$11&amp;"","Entity#"&amp;$D52&amp;"","Value#"&amp;K$10&amp;"","Account#"&amp;$B52&amp;"","ICP#"&amp;K$7&amp;"","Program#"&amp;K$8&amp;"","Movements#"&amp;$E52&amp;"","Data_Category#"&amp;K$3&amp;"","Reporting#"&amp;K$9&amp;"","ECP#"&amp;K$6&amp;"")/1000000,[2]!Hsgetvalue(K$12,"Scenario#"&amp;K$2&amp;"","Year#"&amp;K$5&amp;"","Period#"&amp;K$4&amp;"","View#"&amp;K$11&amp;"","Entity#"&amp;$D52&amp;"","Value#"&amp;K$10&amp;"","Account#"&amp;$B52&amp;"","ICP#"&amp;K$7&amp;"","Program#"&amp;K$8&amp;"","Movements#"&amp;$E52&amp;"","Data_Category#"&amp;K$3&amp;"","Reporting#"&amp;K$9&amp;"","ECP#"&amp;K$6&amp;""))</f>
        <v>#NAME?</v>
      </c>
      <c r="L52" s="18" t="e">
        <f ca="1">IFERROR([2]!Hsgetvalue(L$12,"Scenario#"&amp;L$2&amp;"","Year#"&amp;L$5&amp;"","Period#"&amp;L$4&amp;"","View#"&amp;L$11&amp;"","Entity#"&amp;$D52&amp;"","Value#"&amp;L$10&amp;"","Account#"&amp;$B52&amp;"","ICP#"&amp;L$7&amp;"","Program#"&amp;L$8&amp;"","Movements#"&amp;$E52&amp;"","Data_Category#"&amp;L$3&amp;"","Reporting#"&amp;L$9&amp;"","ECP#"&amp;L$6&amp;"")/1000000,[2]!Hsgetvalue(L$12,"Scenario#"&amp;L$2&amp;"","Year#"&amp;L$5&amp;"","Period#"&amp;L$4&amp;"","View#"&amp;L$11&amp;"","Entity#"&amp;$D52&amp;"","Value#"&amp;L$10&amp;"","Account#"&amp;$B52&amp;"","ICP#"&amp;L$7&amp;"","Program#"&amp;L$8&amp;"","Movements#"&amp;$E52&amp;"","Data_Category#"&amp;L$3&amp;"","Reporting#"&amp;L$9&amp;"","ECP#"&amp;L$6&amp;""))</f>
        <v>#NAME?</v>
      </c>
      <c r="M52" s="18" t="e">
        <f ca="1">IFERROR([2]!Hsgetvalue(M$12,"Scenario#"&amp;M$2&amp;"","Year#"&amp;M$5&amp;"","Period#"&amp;M$4&amp;"","View#"&amp;M$11&amp;"","Entity#"&amp;$D52&amp;"","Value#"&amp;M$10&amp;"","Account#"&amp;$B52&amp;"","ICP#"&amp;M$7&amp;"","Program#"&amp;M$8&amp;"","Movements#"&amp;$E52&amp;"","Data_Category#"&amp;M$3&amp;"","Reporting#"&amp;M$9&amp;"","ECP#"&amp;M$6&amp;"")/1000000,[2]!Hsgetvalue(M$12,"Scenario#"&amp;M$2&amp;"","Year#"&amp;M$5&amp;"","Period#"&amp;M$4&amp;"","View#"&amp;M$11&amp;"","Entity#"&amp;$D52&amp;"","Value#"&amp;M$10&amp;"","Account#"&amp;$B52&amp;"","ICP#"&amp;M$7&amp;"","Program#"&amp;M$8&amp;"","Movements#"&amp;$E52&amp;"","Data_Category#"&amp;M$3&amp;"","Reporting#"&amp;M$9&amp;"","ECP#"&amp;M$6&amp;""))</f>
        <v>#NAME?</v>
      </c>
    </row>
    <row r="53" spans="2:20" ht="12" customHeight="1" x14ac:dyDescent="0.25">
      <c r="B53" s="12" t="s">
        <v>114</v>
      </c>
      <c r="C53" s="12" t="s">
        <v>115</v>
      </c>
      <c r="D53" s="11" t="s">
        <v>454</v>
      </c>
      <c r="E53" s="11" t="s">
        <v>34</v>
      </c>
      <c r="G53" s="20" t="s">
        <v>115</v>
      </c>
      <c r="H53" s="14" t="e">
        <f ca="1">IFERROR([2]!Hsgetvalue(H$12,"Scenario#"&amp;H$2&amp;"","Year#"&amp;H$5&amp;"","Period#"&amp;H$4&amp;"","View#"&amp;H$11&amp;"","Entity#"&amp;$D53&amp;"","Value#"&amp;H$10&amp;"","Account#"&amp;$B53&amp;"","ICP#"&amp;H$7&amp;"","Program#"&amp;H$8&amp;"","Movements#"&amp;$E53&amp;"","Data_Category#"&amp;H$3&amp;"","Reporting#"&amp;H$9&amp;"","ECP#"&amp;H$6&amp;"")/1000000,[2]!Hsgetvalue(H$12,"Scenario#"&amp;H$2&amp;"","Year#"&amp;H$5&amp;"","Period#"&amp;H$4&amp;"","View#"&amp;H$11&amp;"","Entity#"&amp;$D53&amp;"","Value#"&amp;H$10&amp;"","Account#"&amp;$B53&amp;"","ICP#"&amp;H$7&amp;"","Program#"&amp;H$8&amp;"","Movements#"&amp;$E53&amp;"","Data_Category#"&amp;H$3&amp;"","Reporting#"&amp;H$9&amp;"","ECP#"&amp;H$6&amp;""))</f>
        <v>#NAME?</v>
      </c>
      <c r="I53" s="14" t="e">
        <f ca="1">IFERROR([2]!Hsgetvalue(I$12,"Scenario#"&amp;I$2&amp;"","Year#"&amp;I$5&amp;"","Period#"&amp;I$4&amp;"","View#"&amp;I$11&amp;"","Entity#"&amp;$D53&amp;"","Value#"&amp;I$10&amp;"","Account#"&amp;$B53&amp;"","ICP#"&amp;I$7&amp;"","Program#"&amp;I$8&amp;"","Movements#"&amp;$E53&amp;"","Data_Category#"&amp;I$3&amp;"","Reporting#"&amp;I$9&amp;"","ECP#"&amp;I$6&amp;"")/1000000,[2]!Hsgetvalue(I$12,"Scenario#"&amp;I$2&amp;"","Year#"&amp;I$5&amp;"","Period#"&amp;I$4&amp;"","View#"&amp;I$11&amp;"","Entity#"&amp;$D53&amp;"","Value#"&amp;I$10&amp;"","Account#"&amp;$B53&amp;"","ICP#"&amp;I$7&amp;"","Program#"&amp;I$8&amp;"","Movements#"&amp;$E53&amp;"","Data_Category#"&amp;I$3&amp;"","Reporting#"&amp;I$9&amp;"","ECP#"&amp;I$6&amp;""))</f>
        <v>#NAME?</v>
      </c>
      <c r="J53" s="14" t="e">
        <f ca="1">IFERROR([2]!Hsgetvalue(J$12,"Scenario#"&amp;J$2&amp;"","Year#"&amp;J$5&amp;"","Period#"&amp;J$4&amp;"","View#"&amp;J$11&amp;"","Entity#"&amp;$D53&amp;"","Value#"&amp;J$10&amp;"","Account#"&amp;$B53&amp;"","ICP#"&amp;J$7&amp;"","Program#"&amp;J$8&amp;"","Movements#"&amp;$E53&amp;"","Data_Category#"&amp;J$3&amp;"","Reporting#"&amp;J$9&amp;"","ECP#"&amp;J$6&amp;"")/1000000,[2]!Hsgetvalue(J$12,"Scenario#"&amp;J$2&amp;"","Year#"&amp;J$5&amp;"","Period#"&amp;J$4&amp;"","View#"&amp;J$11&amp;"","Entity#"&amp;$D53&amp;"","Value#"&amp;J$10&amp;"","Account#"&amp;$B53&amp;"","ICP#"&amp;J$7&amp;"","Program#"&amp;J$8&amp;"","Movements#"&amp;$E53&amp;"","Data_Category#"&amp;J$3&amp;"","Reporting#"&amp;J$9&amp;"","ECP#"&amp;J$6&amp;""))</f>
        <v>#NAME?</v>
      </c>
      <c r="K53" s="14" t="e">
        <f ca="1">IFERROR([2]!Hsgetvalue(K$12,"Scenario#"&amp;K$2&amp;"","Year#"&amp;K$5&amp;"","Period#"&amp;K$4&amp;"","View#"&amp;K$11&amp;"","Entity#"&amp;$D53&amp;"","Value#"&amp;K$10&amp;"","Account#"&amp;$B53&amp;"","ICP#"&amp;K$7&amp;"","Program#"&amp;K$8&amp;"","Movements#"&amp;$E53&amp;"","Data_Category#"&amp;K$3&amp;"","Reporting#"&amp;K$9&amp;"","ECP#"&amp;K$6&amp;"")/1000000,[2]!Hsgetvalue(K$12,"Scenario#"&amp;K$2&amp;"","Year#"&amp;K$5&amp;"","Period#"&amp;K$4&amp;"","View#"&amp;K$11&amp;"","Entity#"&amp;$D53&amp;"","Value#"&amp;K$10&amp;"","Account#"&amp;$B53&amp;"","ICP#"&amp;K$7&amp;"","Program#"&amp;K$8&amp;"","Movements#"&amp;$E53&amp;"","Data_Category#"&amp;K$3&amp;"","Reporting#"&amp;K$9&amp;"","ECP#"&amp;K$6&amp;""))</f>
        <v>#NAME?</v>
      </c>
      <c r="L53" s="14" t="e">
        <f ca="1">IFERROR([2]!Hsgetvalue(L$12,"Scenario#"&amp;L$2&amp;"","Year#"&amp;L$5&amp;"","Period#"&amp;L$4&amp;"","View#"&amp;L$11&amp;"","Entity#"&amp;$D53&amp;"","Value#"&amp;L$10&amp;"","Account#"&amp;$B53&amp;"","ICP#"&amp;L$7&amp;"","Program#"&amp;L$8&amp;"","Movements#"&amp;$E53&amp;"","Data_Category#"&amp;L$3&amp;"","Reporting#"&amp;L$9&amp;"","ECP#"&amp;L$6&amp;"")/1000000,[2]!Hsgetvalue(L$12,"Scenario#"&amp;L$2&amp;"","Year#"&amp;L$5&amp;"","Period#"&amp;L$4&amp;"","View#"&amp;L$11&amp;"","Entity#"&amp;$D53&amp;"","Value#"&amp;L$10&amp;"","Account#"&amp;$B53&amp;"","ICP#"&amp;L$7&amp;"","Program#"&amp;L$8&amp;"","Movements#"&amp;$E53&amp;"","Data_Category#"&amp;L$3&amp;"","Reporting#"&amp;L$9&amp;"","ECP#"&amp;L$6&amp;""))</f>
        <v>#NAME?</v>
      </c>
      <c r="M53" s="14" t="e">
        <f ca="1">IFERROR([2]!Hsgetvalue(M$12,"Scenario#"&amp;M$2&amp;"","Year#"&amp;M$5&amp;"","Period#"&amp;M$4&amp;"","View#"&amp;M$11&amp;"","Entity#"&amp;$D53&amp;"","Value#"&amp;M$10&amp;"","Account#"&amp;$B53&amp;"","ICP#"&amp;M$7&amp;"","Program#"&amp;M$8&amp;"","Movements#"&amp;$E53&amp;"","Data_Category#"&amp;M$3&amp;"","Reporting#"&amp;M$9&amp;"","ECP#"&amp;M$6&amp;"")/1000000,[2]!Hsgetvalue(M$12,"Scenario#"&amp;M$2&amp;"","Year#"&amp;M$5&amp;"","Period#"&amp;M$4&amp;"","View#"&amp;M$11&amp;"","Entity#"&amp;$D53&amp;"","Value#"&amp;M$10&amp;"","Account#"&amp;$B53&amp;"","ICP#"&amp;M$7&amp;"","Program#"&amp;M$8&amp;"","Movements#"&amp;$E53&amp;"","Data_Category#"&amp;M$3&amp;"","Reporting#"&amp;M$9&amp;"","ECP#"&amp;M$6&amp;""))</f>
        <v>#NAME?</v>
      </c>
    </row>
    <row r="54" spans="2:20" ht="13.5" customHeight="1" x14ac:dyDescent="0.25">
      <c r="B54" s="12" t="s">
        <v>116</v>
      </c>
      <c r="C54" s="12" t="s">
        <v>117</v>
      </c>
      <c r="D54" s="11" t="s">
        <v>454</v>
      </c>
      <c r="E54" s="11" t="s">
        <v>34</v>
      </c>
      <c r="G54" s="30" t="s">
        <v>118</v>
      </c>
      <c r="H54" s="21" t="e">
        <f ca="1">IFERROR([2]!Hsgetvalue(H$12,"Scenario#"&amp;H$2&amp;"","Year#"&amp;H$5&amp;"","Period#"&amp;H$4&amp;"","View#"&amp;H$11&amp;"","Entity#"&amp;$D54&amp;"","Value#"&amp;H$10&amp;"","Account#"&amp;$B54&amp;"","ICP#"&amp;H$7&amp;"","Program#"&amp;H$8&amp;"","Movements#"&amp;$E54&amp;"","Data_Category#"&amp;H$3&amp;"","Reporting#"&amp;H$9&amp;"","ECP#"&amp;H$6&amp;"")/1000000,[2]!Hsgetvalue(H$12,"Scenario#"&amp;H$2&amp;"","Year#"&amp;H$5&amp;"","Period#"&amp;H$4&amp;"","View#"&amp;H$11&amp;"","Entity#"&amp;$D54&amp;"","Value#"&amp;H$10&amp;"","Account#"&amp;$B54&amp;"","ICP#"&amp;H$7&amp;"","Program#"&amp;H$8&amp;"","Movements#"&amp;$E54&amp;"","Data_Category#"&amp;H$3&amp;"","Reporting#"&amp;H$9&amp;"","ECP#"&amp;H$6&amp;""))</f>
        <v>#NAME?</v>
      </c>
      <c r="I54" s="21" t="e">
        <f ca="1">IFERROR([2]!Hsgetvalue(I$12,"Scenario#"&amp;I$2&amp;"","Year#"&amp;I$5&amp;"","Period#"&amp;I$4&amp;"","View#"&amp;I$11&amp;"","Entity#"&amp;$D54&amp;"","Value#"&amp;I$10&amp;"","Account#"&amp;$B54&amp;"","ICP#"&amp;I$7&amp;"","Program#"&amp;I$8&amp;"","Movements#"&amp;$E54&amp;"","Data_Category#"&amp;I$3&amp;"","Reporting#"&amp;I$9&amp;"","ECP#"&amp;I$6&amp;"")/1000000,[2]!Hsgetvalue(I$12,"Scenario#"&amp;I$2&amp;"","Year#"&amp;I$5&amp;"","Period#"&amp;I$4&amp;"","View#"&amp;I$11&amp;"","Entity#"&amp;$D54&amp;"","Value#"&amp;I$10&amp;"","Account#"&amp;$B54&amp;"","ICP#"&amp;I$7&amp;"","Program#"&amp;I$8&amp;"","Movements#"&amp;$E54&amp;"","Data_Category#"&amp;I$3&amp;"","Reporting#"&amp;I$9&amp;"","ECP#"&amp;I$6&amp;""))</f>
        <v>#NAME?</v>
      </c>
      <c r="J54" s="21" t="e">
        <f ca="1">IFERROR([2]!Hsgetvalue(J$12,"Scenario#"&amp;J$2&amp;"","Year#"&amp;J$5&amp;"","Period#"&amp;J$4&amp;"","View#"&amp;J$11&amp;"","Entity#"&amp;$D54&amp;"","Value#"&amp;J$10&amp;"","Account#"&amp;$B54&amp;"","ICP#"&amp;J$7&amp;"","Program#"&amp;J$8&amp;"","Movements#"&amp;$E54&amp;"","Data_Category#"&amp;J$3&amp;"","Reporting#"&amp;J$9&amp;"","ECP#"&amp;J$6&amp;"")/1000000,[2]!Hsgetvalue(J$12,"Scenario#"&amp;J$2&amp;"","Year#"&amp;J$5&amp;"","Period#"&amp;J$4&amp;"","View#"&amp;J$11&amp;"","Entity#"&amp;$D54&amp;"","Value#"&amp;J$10&amp;"","Account#"&amp;$B54&amp;"","ICP#"&amp;J$7&amp;"","Program#"&amp;J$8&amp;"","Movements#"&amp;$E54&amp;"","Data_Category#"&amp;J$3&amp;"","Reporting#"&amp;J$9&amp;"","ECP#"&amp;J$6&amp;""))</f>
        <v>#NAME?</v>
      </c>
      <c r="K54" s="21" t="e">
        <f ca="1">IFERROR([2]!Hsgetvalue(K$12,"Scenario#"&amp;K$2&amp;"","Year#"&amp;K$5&amp;"","Period#"&amp;K$4&amp;"","View#"&amp;K$11&amp;"","Entity#"&amp;$D54&amp;"","Value#"&amp;K$10&amp;"","Account#"&amp;$B54&amp;"","ICP#"&amp;K$7&amp;"","Program#"&amp;K$8&amp;"","Movements#"&amp;$E54&amp;"","Data_Category#"&amp;K$3&amp;"","Reporting#"&amp;K$9&amp;"","ECP#"&amp;K$6&amp;"")/1000000,[2]!Hsgetvalue(K$12,"Scenario#"&amp;K$2&amp;"","Year#"&amp;K$5&amp;"","Period#"&amp;K$4&amp;"","View#"&amp;K$11&amp;"","Entity#"&amp;$D54&amp;"","Value#"&amp;K$10&amp;"","Account#"&amp;$B54&amp;"","ICP#"&amp;K$7&amp;"","Program#"&amp;K$8&amp;"","Movements#"&amp;$E54&amp;"","Data_Category#"&amp;K$3&amp;"","Reporting#"&amp;K$9&amp;"","ECP#"&amp;K$6&amp;""))</f>
        <v>#NAME?</v>
      </c>
      <c r="L54" s="21" t="e">
        <f ca="1">IFERROR([2]!Hsgetvalue(L$12,"Scenario#"&amp;L$2&amp;"","Year#"&amp;L$5&amp;"","Period#"&amp;L$4&amp;"","View#"&amp;L$11&amp;"","Entity#"&amp;$D54&amp;"","Value#"&amp;L$10&amp;"","Account#"&amp;$B54&amp;"","ICP#"&amp;L$7&amp;"","Program#"&amp;L$8&amp;"","Movements#"&amp;$E54&amp;"","Data_Category#"&amp;L$3&amp;"","Reporting#"&amp;L$9&amp;"","ECP#"&amp;L$6&amp;"")/1000000,[2]!Hsgetvalue(L$12,"Scenario#"&amp;L$2&amp;"","Year#"&amp;L$5&amp;"","Period#"&amp;L$4&amp;"","View#"&amp;L$11&amp;"","Entity#"&amp;$D54&amp;"","Value#"&amp;L$10&amp;"","Account#"&amp;$B54&amp;"","ICP#"&amp;L$7&amp;"","Program#"&amp;L$8&amp;"","Movements#"&amp;$E54&amp;"","Data_Category#"&amp;L$3&amp;"","Reporting#"&amp;L$9&amp;"","ECP#"&amp;L$6&amp;""))</f>
        <v>#NAME?</v>
      </c>
      <c r="M54" s="21" t="e">
        <f ca="1">IFERROR([2]!Hsgetvalue(M$12,"Scenario#"&amp;M$2&amp;"","Year#"&amp;M$5&amp;"","Period#"&amp;M$4&amp;"","View#"&amp;M$11&amp;"","Entity#"&amp;$D54&amp;"","Value#"&amp;M$10&amp;"","Account#"&amp;$B54&amp;"","ICP#"&amp;M$7&amp;"","Program#"&amp;M$8&amp;"","Movements#"&amp;$E54&amp;"","Data_Category#"&amp;M$3&amp;"","Reporting#"&amp;M$9&amp;"","ECP#"&amp;M$6&amp;"")/1000000,[2]!Hsgetvalue(M$12,"Scenario#"&amp;M$2&amp;"","Year#"&amp;M$5&amp;"","Period#"&amp;M$4&amp;"","View#"&amp;M$11&amp;"","Entity#"&amp;$D54&amp;"","Value#"&amp;M$10&amp;"","Account#"&amp;$B54&amp;"","ICP#"&amp;M$7&amp;"","Program#"&amp;M$8&amp;"","Movements#"&amp;$E54&amp;"","Data_Category#"&amp;M$3&amp;"","Reporting#"&amp;M$9&amp;"","ECP#"&amp;M$6&amp;""))</f>
        <v>#NAME?</v>
      </c>
      <c r="P54" s="45" t="e">
        <f ca="1">SUM(I48:I53)-I54</f>
        <v>#NAME?</v>
      </c>
      <c r="Q54" s="45" t="e">
        <f t="shared" ref="Q54:T54" ca="1" si="3">SUM(J48:J53)-J54</f>
        <v>#NAME?</v>
      </c>
      <c r="R54" s="45" t="e">
        <f t="shared" ca="1" si="3"/>
        <v>#NAME?</v>
      </c>
      <c r="S54" s="45" t="e">
        <f t="shared" ca="1" si="3"/>
        <v>#NAME?</v>
      </c>
      <c r="T54" s="45" t="e">
        <f t="shared" ca="1" si="3"/>
        <v>#NAME?</v>
      </c>
    </row>
    <row r="55" spans="2:20" ht="13.5" customHeight="1" x14ac:dyDescent="0.25">
      <c r="B55" s="12" t="s">
        <v>68</v>
      </c>
      <c r="C55" s="12"/>
      <c r="D55" s="11"/>
      <c r="E55" s="11"/>
      <c r="G55" s="22"/>
      <c r="H55" s="24"/>
      <c r="I55" s="24"/>
      <c r="J55" s="24"/>
      <c r="K55" s="24"/>
      <c r="L55" s="24"/>
      <c r="M55" s="24"/>
    </row>
    <row r="56" spans="2:20" ht="13.5" customHeight="1" x14ac:dyDescent="0.25">
      <c r="B56" s="12" t="s">
        <v>119</v>
      </c>
      <c r="C56" s="12" t="s">
        <v>120</v>
      </c>
      <c r="D56" s="11" t="s">
        <v>454</v>
      </c>
      <c r="E56" s="11" t="s">
        <v>34</v>
      </c>
      <c r="G56" s="30" t="s">
        <v>120</v>
      </c>
      <c r="H56" s="21" t="e">
        <f ca="1">IFERROR([2]!Hsgetvalue(H$12,"Scenario#"&amp;H$2&amp;"","Year#"&amp;H$5&amp;"","Period#"&amp;H$4&amp;"","View#"&amp;H$11&amp;"","Entity#"&amp;$D56&amp;"","Value#"&amp;H$10&amp;"","Account#"&amp;$B56&amp;"","ICP#"&amp;H$7&amp;"","Program#"&amp;H$8&amp;"","Movements#"&amp;$E56&amp;"","Data_Category#"&amp;H$3&amp;"","Reporting#"&amp;H$9&amp;"","ECP#"&amp;H$6&amp;"")/1000000,[2]!Hsgetvalue(H$12,"Scenario#"&amp;H$2&amp;"","Year#"&amp;H$5&amp;"","Period#"&amp;H$4&amp;"","View#"&amp;H$11&amp;"","Entity#"&amp;$D56&amp;"","Value#"&amp;H$10&amp;"","Account#"&amp;$B56&amp;"","ICP#"&amp;H$7&amp;"","Program#"&amp;H$8&amp;"","Movements#"&amp;$E56&amp;"","Data_Category#"&amp;H$3&amp;"","Reporting#"&amp;H$9&amp;"","ECP#"&amp;H$6&amp;""))</f>
        <v>#NAME?</v>
      </c>
      <c r="I56" s="21" t="e">
        <f ca="1">IFERROR([2]!Hsgetvalue(I$12,"Scenario#"&amp;I$2&amp;"","Year#"&amp;I$5&amp;"","Period#"&amp;I$4&amp;"","View#"&amp;I$11&amp;"","Entity#"&amp;$D56&amp;"","Value#"&amp;I$10&amp;"","Account#"&amp;$B56&amp;"","ICP#"&amp;I$7&amp;"","Program#"&amp;I$8&amp;"","Movements#"&amp;$E56&amp;"","Data_Category#"&amp;I$3&amp;"","Reporting#"&amp;I$9&amp;"","ECP#"&amp;I$6&amp;"")/1000000,[2]!Hsgetvalue(I$12,"Scenario#"&amp;I$2&amp;"","Year#"&amp;I$5&amp;"","Period#"&amp;I$4&amp;"","View#"&amp;I$11&amp;"","Entity#"&amp;$D56&amp;"","Value#"&amp;I$10&amp;"","Account#"&amp;$B56&amp;"","ICP#"&amp;I$7&amp;"","Program#"&amp;I$8&amp;"","Movements#"&amp;$E56&amp;"","Data_Category#"&amp;I$3&amp;"","Reporting#"&amp;I$9&amp;"","ECP#"&amp;I$6&amp;""))</f>
        <v>#NAME?</v>
      </c>
      <c r="J56" s="21" t="e">
        <f ca="1">IFERROR([2]!Hsgetvalue(J$12,"Scenario#"&amp;J$2&amp;"","Year#"&amp;J$5&amp;"","Period#"&amp;J$4&amp;"","View#"&amp;J$11&amp;"","Entity#"&amp;$D56&amp;"","Value#"&amp;J$10&amp;"","Account#"&amp;$B56&amp;"","ICP#"&amp;J$7&amp;"","Program#"&amp;J$8&amp;"","Movements#"&amp;$E56&amp;"","Data_Category#"&amp;J$3&amp;"","Reporting#"&amp;J$9&amp;"","ECP#"&amp;J$6&amp;"")/1000000,[2]!Hsgetvalue(J$12,"Scenario#"&amp;J$2&amp;"","Year#"&amp;J$5&amp;"","Period#"&amp;J$4&amp;"","View#"&amp;J$11&amp;"","Entity#"&amp;$D56&amp;"","Value#"&amp;J$10&amp;"","Account#"&amp;$B56&amp;"","ICP#"&amp;J$7&amp;"","Program#"&amp;J$8&amp;"","Movements#"&amp;$E56&amp;"","Data_Category#"&amp;J$3&amp;"","Reporting#"&amp;J$9&amp;"","ECP#"&amp;J$6&amp;""))</f>
        <v>#NAME?</v>
      </c>
      <c r="K56" s="21" t="e">
        <f ca="1">IFERROR([2]!Hsgetvalue(K$12,"Scenario#"&amp;K$2&amp;"","Year#"&amp;K$5&amp;"","Period#"&amp;K$4&amp;"","View#"&amp;K$11&amp;"","Entity#"&amp;$D56&amp;"","Value#"&amp;K$10&amp;"","Account#"&amp;$B56&amp;"","ICP#"&amp;K$7&amp;"","Program#"&amp;K$8&amp;"","Movements#"&amp;$E56&amp;"","Data_Category#"&amp;K$3&amp;"","Reporting#"&amp;K$9&amp;"","ECP#"&amp;K$6&amp;"")/1000000,[2]!Hsgetvalue(K$12,"Scenario#"&amp;K$2&amp;"","Year#"&amp;K$5&amp;"","Period#"&amp;K$4&amp;"","View#"&amp;K$11&amp;"","Entity#"&amp;$D56&amp;"","Value#"&amp;K$10&amp;"","Account#"&amp;$B56&amp;"","ICP#"&amp;K$7&amp;"","Program#"&amp;K$8&amp;"","Movements#"&amp;$E56&amp;"","Data_Category#"&amp;K$3&amp;"","Reporting#"&amp;K$9&amp;"","ECP#"&amp;K$6&amp;""))</f>
        <v>#NAME?</v>
      </c>
      <c r="L56" s="21" t="e">
        <f ca="1">IFERROR([2]!Hsgetvalue(L$12,"Scenario#"&amp;L$2&amp;"","Year#"&amp;L$5&amp;"","Period#"&amp;L$4&amp;"","View#"&amp;L$11&amp;"","Entity#"&amp;$D56&amp;"","Value#"&amp;L$10&amp;"","Account#"&amp;$B56&amp;"","ICP#"&amp;L$7&amp;"","Program#"&amp;L$8&amp;"","Movements#"&amp;$E56&amp;"","Data_Category#"&amp;L$3&amp;"","Reporting#"&amp;L$9&amp;"","ECP#"&amp;L$6&amp;"")/1000000,[2]!Hsgetvalue(L$12,"Scenario#"&amp;L$2&amp;"","Year#"&amp;L$5&amp;"","Period#"&amp;L$4&amp;"","View#"&amp;L$11&amp;"","Entity#"&amp;$D56&amp;"","Value#"&amp;L$10&amp;"","Account#"&amp;$B56&amp;"","ICP#"&amp;L$7&amp;"","Program#"&amp;L$8&amp;"","Movements#"&amp;$E56&amp;"","Data_Category#"&amp;L$3&amp;"","Reporting#"&amp;L$9&amp;"","ECP#"&amp;L$6&amp;""))</f>
        <v>#NAME?</v>
      </c>
      <c r="M56" s="21" t="e">
        <f ca="1">IFERROR([2]!Hsgetvalue(M$12,"Scenario#"&amp;M$2&amp;"","Year#"&amp;M$5&amp;"","Period#"&amp;M$4&amp;"","View#"&amp;M$11&amp;"","Entity#"&amp;$D56&amp;"","Value#"&amp;M$10&amp;"","Account#"&amp;$B56&amp;"","ICP#"&amp;M$7&amp;"","Program#"&amp;M$8&amp;"","Movements#"&amp;$E56&amp;"","Data_Category#"&amp;M$3&amp;"","Reporting#"&amp;M$9&amp;"","ECP#"&amp;M$6&amp;"")/1000000,[2]!Hsgetvalue(M$12,"Scenario#"&amp;M$2&amp;"","Year#"&amp;M$5&amp;"","Period#"&amp;M$4&amp;"","View#"&amp;M$11&amp;"","Entity#"&amp;$D56&amp;"","Value#"&amp;M$10&amp;"","Account#"&amp;$B56&amp;"","ICP#"&amp;M$7&amp;"","Program#"&amp;M$8&amp;"","Movements#"&amp;$E56&amp;"","Data_Category#"&amp;M$3&amp;"","Reporting#"&amp;M$9&amp;"","ECP#"&amp;M$6&amp;""))</f>
        <v>#NAME?</v>
      </c>
      <c r="P56" s="45" t="e">
        <f ca="1">I45+I54-I56</f>
        <v>#NAME?</v>
      </c>
      <c r="Q56" s="45" t="e">
        <f t="shared" ref="Q56:S56" ca="1" si="4">J45+J54-J56</f>
        <v>#NAME?</v>
      </c>
      <c r="R56" s="45" t="e">
        <f t="shared" ca="1" si="4"/>
        <v>#NAME?</v>
      </c>
      <c r="S56" s="45" t="e">
        <f t="shared" ca="1" si="4"/>
        <v>#NAME?</v>
      </c>
      <c r="T56" s="45" t="e">
        <f ca="1">M45+M54-M56</f>
        <v>#NAME?</v>
      </c>
    </row>
    <row r="57" spans="2:20" ht="13.5" customHeight="1" x14ac:dyDescent="0.25">
      <c r="B57" s="10" t="s">
        <v>68</v>
      </c>
      <c r="C57" s="10"/>
      <c r="D57" s="11"/>
      <c r="E57" s="11"/>
      <c r="G57" s="37" t="s">
        <v>121</v>
      </c>
      <c r="H57" s="24"/>
      <c r="I57" s="24"/>
      <c r="J57" s="24"/>
      <c r="K57" s="24"/>
      <c r="L57" s="24"/>
      <c r="M57" s="24"/>
    </row>
    <row r="58" spans="2:20" ht="13.5" customHeight="1" x14ac:dyDescent="0.25">
      <c r="B58" s="12" t="s">
        <v>122</v>
      </c>
      <c r="C58" s="12" t="s">
        <v>123</v>
      </c>
      <c r="D58" s="11" t="s">
        <v>454</v>
      </c>
      <c r="E58" s="11" t="s">
        <v>34</v>
      </c>
      <c r="G58" s="32" t="s">
        <v>123</v>
      </c>
      <c r="H58" s="25" t="e">
        <f ca="1">IFERROR([2]!Hsgetvalue(H$12,"Scenario#"&amp;H$2&amp;"","Year#"&amp;H$5&amp;"","Period#"&amp;H$4&amp;"","View#"&amp;H$11&amp;"","Entity#"&amp;$D58&amp;"","Value#"&amp;H$10&amp;"","Account#"&amp;$B58&amp;"","ICP#"&amp;H$7&amp;"","Program#"&amp;H$8&amp;"","Movements#"&amp;$E58&amp;"","Data_Category#"&amp;H$3&amp;"","Reporting#"&amp;H$9&amp;"","ECP#"&amp;H$6&amp;"")/1000000,[2]!Hsgetvalue(H$12,"Scenario#"&amp;H$2&amp;"","Year#"&amp;H$5&amp;"","Period#"&amp;H$4&amp;"","View#"&amp;H$11&amp;"","Entity#"&amp;$D58&amp;"","Value#"&amp;H$10&amp;"","Account#"&amp;$B58&amp;"","ICP#"&amp;H$7&amp;"","Program#"&amp;H$8&amp;"","Movements#"&amp;$E58&amp;"","Data_Category#"&amp;H$3&amp;"","Reporting#"&amp;H$9&amp;"","ECP#"&amp;H$6&amp;""))</f>
        <v>#NAME?</v>
      </c>
      <c r="I58" s="25" t="e">
        <f ca="1">IFERROR([2]!Hsgetvalue(I$12,"Scenario#"&amp;I$2&amp;"","Year#"&amp;I$5&amp;"","Period#"&amp;I$4&amp;"","View#"&amp;I$11&amp;"","Entity#"&amp;$D58&amp;"","Value#"&amp;I$10&amp;"","Account#"&amp;$B58&amp;"","ICP#"&amp;I$7&amp;"","Program#"&amp;I$8&amp;"","Movements#"&amp;$E58&amp;"","Data_Category#"&amp;I$3&amp;"","Reporting#"&amp;I$9&amp;"","ECP#"&amp;I$6&amp;"")/1000000,[2]!Hsgetvalue(I$12,"Scenario#"&amp;I$2&amp;"","Year#"&amp;I$5&amp;"","Period#"&amp;I$4&amp;"","View#"&amp;I$11&amp;"","Entity#"&amp;$D58&amp;"","Value#"&amp;I$10&amp;"","Account#"&amp;$B58&amp;"","ICP#"&amp;I$7&amp;"","Program#"&amp;I$8&amp;"","Movements#"&amp;$E58&amp;"","Data_Category#"&amp;I$3&amp;"","Reporting#"&amp;I$9&amp;"","ECP#"&amp;I$6&amp;""))</f>
        <v>#NAME?</v>
      </c>
      <c r="J58" s="25" t="e">
        <f ca="1">IFERROR([2]!Hsgetvalue(J$12,"Scenario#"&amp;J$2&amp;"","Year#"&amp;J$5&amp;"","Period#"&amp;J$4&amp;"","View#"&amp;J$11&amp;"","Entity#"&amp;$D58&amp;"","Value#"&amp;J$10&amp;"","Account#"&amp;$B58&amp;"","ICP#"&amp;J$7&amp;"","Program#"&amp;J$8&amp;"","Movements#"&amp;$E58&amp;"","Data_Category#"&amp;J$3&amp;"","Reporting#"&amp;J$9&amp;"","ECP#"&amp;J$6&amp;"")/1000000,[2]!Hsgetvalue(J$12,"Scenario#"&amp;J$2&amp;"","Year#"&amp;J$5&amp;"","Period#"&amp;J$4&amp;"","View#"&amp;J$11&amp;"","Entity#"&amp;$D58&amp;"","Value#"&amp;J$10&amp;"","Account#"&amp;$B58&amp;"","ICP#"&amp;J$7&amp;"","Program#"&amp;J$8&amp;"","Movements#"&amp;$E58&amp;"","Data_Category#"&amp;J$3&amp;"","Reporting#"&amp;J$9&amp;"","ECP#"&amp;J$6&amp;""))</f>
        <v>#NAME?</v>
      </c>
      <c r="K58" s="25" t="e">
        <f ca="1">IFERROR([2]!Hsgetvalue(K$12,"Scenario#"&amp;K$2&amp;"","Year#"&amp;K$5&amp;"","Period#"&amp;K$4&amp;"","View#"&amp;K$11&amp;"","Entity#"&amp;$D58&amp;"","Value#"&amp;K$10&amp;"","Account#"&amp;$B58&amp;"","ICP#"&amp;K$7&amp;"","Program#"&amp;K$8&amp;"","Movements#"&amp;$E58&amp;"","Data_Category#"&amp;K$3&amp;"","Reporting#"&amp;K$9&amp;"","ECP#"&amp;K$6&amp;"")/1000000,[2]!Hsgetvalue(K$12,"Scenario#"&amp;K$2&amp;"","Year#"&amp;K$5&amp;"","Period#"&amp;K$4&amp;"","View#"&amp;K$11&amp;"","Entity#"&amp;$D58&amp;"","Value#"&amp;K$10&amp;"","Account#"&amp;$B58&amp;"","ICP#"&amp;K$7&amp;"","Program#"&amp;K$8&amp;"","Movements#"&amp;$E58&amp;"","Data_Category#"&amp;K$3&amp;"","Reporting#"&amp;K$9&amp;"","ECP#"&amp;K$6&amp;""))</f>
        <v>#NAME?</v>
      </c>
      <c r="L58" s="25" t="e">
        <f ca="1">IFERROR([2]!Hsgetvalue(L$12,"Scenario#"&amp;L$2&amp;"","Year#"&amp;L$5&amp;"","Period#"&amp;L$4&amp;"","View#"&amp;L$11&amp;"","Entity#"&amp;$D58&amp;"","Value#"&amp;L$10&amp;"","Account#"&amp;$B58&amp;"","ICP#"&amp;L$7&amp;"","Program#"&amp;L$8&amp;"","Movements#"&amp;$E58&amp;"","Data_Category#"&amp;L$3&amp;"","Reporting#"&amp;L$9&amp;"","ECP#"&amp;L$6&amp;"")/1000000,[2]!Hsgetvalue(L$12,"Scenario#"&amp;L$2&amp;"","Year#"&amp;L$5&amp;"","Period#"&amp;L$4&amp;"","View#"&amp;L$11&amp;"","Entity#"&amp;$D58&amp;"","Value#"&amp;L$10&amp;"","Account#"&amp;$B58&amp;"","ICP#"&amp;L$7&amp;"","Program#"&amp;L$8&amp;"","Movements#"&amp;$E58&amp;"","Data_Category#"&amp;L$3&amp;"","Reporting#"&amp;L$9&amp;"","ECP#"&amp;L$6&amp;""))</f>
        <v>#NAME?</v>
      </c>
      <c r="M58" s="25" t="e">
        <f ca="1">IFERROR([2]!Hsgetvalue(M$12,"Scenario#"&amp;M$2&amp;"","Year#"&amp;M$5&amp;"","Period#"&amp;M$4&amp;"","View#"&amp;M$11&amp;"","Entity#"&amp;$D58&amp;"","Value#"&amp;M$10&amp;"","Account#"&amp;$B58&amp;"","ICP#"&amp;M$7&amp;"","Program#"&amp;M$8&amp;"","Movements#"&amp;$E58&amp;"","Data_Category#"&amp;M$3&amp;"","Reporting#"&amp;M$9&amp;"","ECP#"&amp;M$6&amp;"")/1000000,[2]!Hsgetvalue(M$12,"Scenario#"&amp;M$2&amp;"","Year#"&amp;M$5&amp;"","Period#"&amp;M$4&amp;"","View#"&amp;M$11&amp;"","Entity#"&amp;$D58&amp;"","Value#"&amp;M$10&amp;"","Account#"&amp;$B58&amp;"","ICP#"&amp;M$7&amp;"","Program#"&amp;M$8&amp;"","Movements#"&amp;$E58&amp;"","Data_Category#"&amp;M$3&amp;"","Reporting#"&amp;M$9&amp;"","ECP#"&amp;M$6&amp;""))</f>
        <v>#NAME?</v>
      </c>
      <c r="P58" s="45" t="e">
        <f ca="1">SUM(I59:I62)-I58</f>
        <v>#NAME?</v>
      </c>
      <c r="Q58" s="45" t="e">
        <f t="shared" ref="Q58:S58" ca="1" si="5">SUM(J59:J62)-J58</f>
        <v>#NAME?</v>
      </c>
      <c r="R58" s="45" t="e">
        <f t="shared" ca="1" si="5"/>
        <v>#NAME?</v>
      </c>
      <c r="S58" s="45" t="e">
        <f t="shared" ca="1" si="5"/>
        <v>#NAME?</v>
      </c>
      <c r="T58" s="45" t="e">
        <f ca="1">SUM(M59:M62)-M58</f>
        <v>#NAME?</v>
      </c>
    </row>
    <row r="59" spans="2:20" ht="12" customHeight="1" x14ac:dyDescent="0.25">
      <c r="B59" s="12" t="s">
        <v>124</v>
      </c>
      <c r="C59" s="12" t="s">
        <v>125</v>
      </c>
      <c r="D59" s="11" t="s">
        <v>454</v>
      </c>
      <c r="E59" s="11" t="s">
        <v>34</v>
      </c>
      <c r="G59" s="20" t="s">
        <v>125</v>
      </c>
      <c r="H59" s="18" t="e">
        <f ca="1">IFERROR([2]!Hsgetvalue(H$12,"Scenario#"&amp;H$2&amp;"","Year#"&amp;H$5&amp;"","Period#"&amp;H$4&amp;"","View#"&amp;H$11&amp;"","Entity#"&amp;$D59&amp;"","Value#"&amp;H$10&amp;"","Account#"&amp;$B59&amp;"","ICP#"&amp;H$7&amp;"","Program#"&amp;H$8&amp;"","Movements#"&amp;$E59&amp;"","Data_Category#"&amp;H$3&amp;"","Reporting#"&amp;H$9&amp;"","ECP#"&amp;H$6&amp;"")/1000000,[2]!Hsgetvalue(H$12,"Scenario#"&amp;H$2&amp;"","Year#"&amp;H$5&amp;"","Period#"&amp;H$4&amp;"","View#"&amp;H$11&amp;"","Entity#"&amp;$D59&amp;"","Value#"&amp;H$10&amp;"","Account#"&amp;$B59&amp;"","ICP#"&amp;H$7&amp;"","Program#"&amp;H$8&amp;"","Movements#"&amp;$E59&amp;"","Data_Category#"&amp;H$3&amp;"","Reporting#"&amp;H$9&amp;"","ECP#"&amp;H$6&amp;""))</f>
        <v>#NAME?</v>
      </c>
      <c r="I59" s="18" t="e">
        <f ca="1">IFERROR([2]!Hsgetvalue(I$12,"Scenario#"&amp;I$2&amp;"","Year#"&amp;I$5&amp;"","Period#"&amp;I$4&amp;"","View#"&amp;I$11&amp;"","Entity#"&amp;$D59&amp;"","Value#"&amp;I$10&amp;"","Account#"&amp;$B59&amp;"","ICP#"&amp;I$7&amp;"","Program#"&amp;I$8&amp;"","Movements#"&amp;$E59&amp;"","Data_Category#"&amp;I$3&amp;"","Reporting#"&amp;I$9&amp;"","ECP#"&amp;I$6&amp;"")/1000000,[2]!Hsgetvalue(I$12,"Scenario#"&amp;I$2&amp;"","Year#"&amp;I$5&amp;"","Period#"&amp;I$4&amp;"","View#"&amp;I$11&amp;"","Entity#"&amp;$D59&amp;"","Value#"&amp;I$10&amp;"","Account#"&amp;$B59&amp;"","ICP#"&amp;I$7&amp;"","Program#"&amp;I$8&amp;"","Movements#"&amp;$E59&amp;"","Data_Category#"&amp;I$3&amp;"","Reporting#"&amp;I$9&amp;"","ECP#"&amp;I$6&amp;""))</f>
        <v>#NAME?</v>
      </c>
      <c r="J59" s="18" t="e">
        <f ca="1">IFERROR([2]!Hsgetvalue(J$12,"Scenario#"&amp;J$2&amp;"","Year#"&amp;J$5&amp;"","Period#"&amp;J$4&amp;"","View#"&amp;J$11&amp;"","Entity#"&amp;$D59&amp;"","Value#"&amp;J$10&amp;"","Account#"&amp;$B59&amp;"","ICP#"&amp;J$7&amp;"","Program#"&amp;J$8&amp;"","Movements#"&amp;$E59&amp;"","Data_Category#"&amp;J$3&amp;"","Reporting#"&amp;J$9&amp;"","ECP#"&amp;J$6&amp;"")/1000000,[2]!Hsgetvalue(J$12,"Scenario#"&amp;J$2&amp;"","Year#"&amp;J$5&amp;"","Period#"&amp;J$4&amp;"","View#"&amp;J$11&amp;"","Entity#"&amp;$D59&amp;"","Value#"&amp;J$10&amp;"","Account#"&amp;$B59&amp;"","ICP#"&amp;J$7&amp;"","Program#"&amp;J$8&amp;"","Movements#"&amp;$E59&amp;"","Data_Category#"&amp;J$3&amp;"","Reporting#"&amp;J$9&amp;"","ECP#"&amp;J$6&amp;""))</f>
        <v>#NAME?</v>
      </c>
      <c r="K59" s="18" t="e">
        <f ca="1">IFERROR([2]!Hsgetvalue(K$12,"Scenario#"&amp;K$2&amp;"","Year#"&amp;K$5&amp;"","Period#"&amp;K$4&amp;"","View#"&amp;K$11&amp;"","Entity#"&amp;$D59&amp;"","Value#"&amp;K$10&amp;"","Account#"&amp;$B59&amp;"","ICP#"&amp;K$7&amp;"","Program#"&amp;K$8&amp;"","Movements#"&amp;$E59&amp;"","Data_Category#"&amp;K$3&amp;"","Reporting#"&amp;K$9&amp;"","ECP#"&amp;K$6&amp;"")/1000000,[2]!Hsgetvalue(K$12,"Scenario#"&amp;K$2&amp;"","Year#"&amp;K$5&amp;"","Period#"&amp;K$4&amp;"","View#"&amp;K$11&amp;"","Entity#"&amp;$D59&amp;"","Value#"&amp;K$10&amp;"","Account#"&amp;$B59&amp;"","ICP#"&amp;K$7&amp;"","Program#"&amp;K$8&amp;"","Movements#"&amp;$E59&amp;"","Data_Category#"&amp;K$3&amp;"","Reporting#"&amp;K$9&amp;"","ECP#"&amp;K$6&amp;""))</f>
        <v>#NAME?</v>
      </c>
      <c r="L59" s="18" t="e">
        <f ca="1">IFERROR([2]!Hsgetvalue(L$12,"Scenario#"&amp;L$2&amp;"","Year#"&amp;L$5&amp;"","Period#"&amp;L$4&amp;"","View#"&amp;L$11&amp;"","Entity#"&amp;$D59&amp;"","Value#"&amp;L$10&amp;"","Account#"&amp;$B59&amp;"","ICP#"&amp;L$7&amp;"","Program#"&amp;L$8&amp;"","Movements#"&amp;$E59&amp;"","Data_Category#"&amp;L$3&amp;"","Reporting#"&amp;L$9&amp;"","ECP#"&amp;L$6&amp;"")/1000000,[2]!Hsgetvalue(L$12,"Scenario#"&amp;L$2&amp;"","Year#"&amp;L$5&amp;"","Period#"&amp;L$4&amp;"","View#"&amp;L$11&amp;"","Entity#"&amp;$D59&amp;"","Value#"&amp;L$10&amp;"","Account#"&amp;$B59&amp;"","ICP#"&amp;L$7&amp;"","Program#"&amp;L$8&amp;"","Movements#"&amp;$E59&amp;"","Data_Category#"&amp;L$3&amp;"","Reporting#"&amp;L$9&amp;"","ECP#"&amp;L$6&amp;""))</f>
        <v>#NAME?</v>
      </c>
      <c r="M59" s="18" t="e">
        <f ca="1">IFERROR([2]!Hsgetvalue(M$12,"Scenario#"&amp;M$2&amp;"","Year#"&amp;M$5&amp;"","Period#"&amp;M$4&amp;"","View#"&amp;M$11&amp;"","Entity#"&amp;$D59&amp;"","Value#"&amp;M$10&amp;"","Account#"&amp;$B59&amp;"","ICP#"&amp;M$7&amp;"","Program#"&amp;M$8&amp;"","Movements#"&amp;$E59&amp;"","Data_Category#"&amp;M$3&amp;"","Reporting#"&amp;M$9&amp;"","ECP#"&amp;M$6&amp;"")/1000000,[2]!Hsgetvalue(M$12,"Scenario#"&amp;M$2&amp;"","Year#"&amp;M$5&amp;"","Period#"&amp;M$4&amp;"","View#"&amp;M$11&amp;"","Entity#"&amp;$D59&amp;"","Value#"&amp;M$10&amp;"","Account#"&amp;$B59&amp;"","ICP#"&amp;M$7&amp;"","Program#"&amp;M$8&amp;"","Movements#"&amp;$E59&amp;"","Data_Category#"&amp;M$3&amp;"","Reporting#"&amp;M$9&amp;"","ECP#"&amp;M$6&amp;""))</f>
        <v>#NAME?</v>
      </c>
    </row>
    <row r="60" spans="2:20" ht="12" customHeight="1" x14ac:dyDescent="0.25">
      <c r="B60" s="12" t="s">
        <v>126</v>
      </c>
      <c r="C60" s="12" t="s">
        <v>127</v>
      </c>
      <c r="D60" s="11" t="s">
        <v>454</v>
      </c>
      <c r="E60" s="11" t="s">
        <v>34</v>
      </c>
      <c r="G60" s="20" t="s">
        <v>127</v>
      </c>
      <c r="H60" s="14" t="e">
        <f ca="1">IFERROR([2]!Hsgetvalue(H$12,"Scenario#"&amp;H$2&amp;"","Year#"&amp;H$5&amp;"","Period#"&amp;H$4&amp;"","View#"&amp;H$11&amp;"","Entity#"&amp;$D60&amp;"","Value#"&amp;H$10&amp;"","Account#"&amp;$B60&amp;"","ICP#"&amp;H$7&amp;"","Program#"&amp;H$8&amp;"","Movements#"&amp;$E60&amp;"","Data_Category#"&amp;H$3&amp;"","Reporting#"&amp;H$9&amp;"","ECP#"&amp;H$6&amp;"")/1000000,[2]!Hsgetvalue(H$12,"Scenario#"&amp;H$2&amp;"","Year#"&amp;H$5&amp;"","Period#"&amp;H$4&amp;"","View#"&amp;H$11&amp;"","Entity#"&amp;$D60&amp;"","Value#"&amp;H$10&amp;"","Account#"&amp;$B60&amp;"","ICP#"&amp;H$7&amp;"","Program#"&amp;H$8&amp;"","Movements#"&amp;$E60&amp;"","Data_Category#"&amp;H$3&amp;"","Reporting#"&amp;H$9&amp;"","ECP#"&amp;H$6&amp;""))</f>
        <v>#NAME?</v>
      </c>
      <c r="I60" s="14" t="e">
        <f ca="1">IFERROR([2]!Hsgetvalue(I$12,"Scenario#"&amp;I$2&amp;"","Year#"&amp;I$5&amp;"","Period#"&amp;I$4&amp;"","View#"&amp;I$11&amp;"","Entity#"&amp;$D60&amp;"","Value#"&amp;I$10&amp;"","Account#"&amp;$B60&amp;"","ICP#"&amp;I$7&amp;"","Program#"&amp;I$8&amp;"","Movements#"&amp;$E60&amp;"","Data_Category#"&amp;I$3&amp;"","Reporting#"&amp;I$9&amp;"","ECP#"&amp;I$6&amp;"")/1000000,[2]!Hsgetvalue(I$12,"Scenario#"&amp;I$2&amp;"","Year#"&amp;I$5&amp;"","Period#"&amp;I$4&amp;"","View#"&amp;I$11&amp;"","Entity#"&amp;$D60&amp;"","Value#"&amp;I$10&amp;"","Account#"&amp;$B60&amp;"","ICP#"&amp;I$7&amp;"","Program#"&amp;I$8&amp;"","Movements#"&amp;$E60&amp;"","Data_Category#"&amp;I$3&amp;"","Reporting#"&amp;I$9&amp;"","ECP#"&amp;I$6&amp;""))</f>
        <v>#NAME?</v>
      </c>
      <c r="J60" s="18" t="e">
        <f ca="1">IFERROR([2]!Hsgetvalue(J$12,"Scenario#"&amp;J$2&amp;"","Year#"&amp;J$5&amp;"","Period#"&amp;J$4&amp;"","View#"&amp;J$11&amp;"","Entity#"&amp;$D60&amp;"","Value#"&amp;J$10&amp;"","Account#"&amp;$B60&amp;"","ICP#"&amp;J$7&amp;"","Program#"&amp;J$8&amp;"","Movements#"&amp;$E60&amp;"","Data_Category#"&amp;J$3&amp;"","Reporting#"&amp;J$9&amp;"","ECP#"&amp;J$6&amp;"")/1000000,[2]!Hsgetvalue(J$12,"Scenario#"&amp;J$2&amp;"","Year#"&amp;J$5&amp;"","Period#"&amp;J$4&amp;"","View#"&amp;J$11&amp;"","Entity#"&amp;$D60&amp;"","Value#"&amp;J$10&amp;"","Account#"&amp;$B60&amp;"","ICP#"&amp;J$7&amp;"","Program#"&amp;J$8&amp;"","Movements#"&amp;$E60&amp;"","Data_Category#"&amp;J$3&amp;"","Reporting#"&amp;J$9&amp;"","ECP#"&amp;J$6&amp;""))</f>
        <v>#NAME?</v>
      </c>
      <c r="K60" s="14" t="e">
        <f ca="1">IFERROR([2]!Hsgetvalue(K$12,"Scenario#"&amp;K$2&amp;"","Year#"&amp;K$5&amp;"","Period#"&amp;K$4&amp;"","View#"&amp;K$11&amp;"","Entity#"&amp;$D60&amp;"","Value#"&amp;K$10&amp;"","Account#"&amp;$B60&amp;"","ICP#"&amp;K$7&amp;"","Program#"&amp;K$8&amp;"","Movements#"&amp;$E60&amp;"","Data_Category#"&amp;K$3&amp;"","Reporting#"&amp;K$9&amp;"","ECP#"&amp;K$6&amp;"")/1000000,[2]!Hsgetvalue(K$12,"Scenario#"&amp;K$2&amp;"","Year#"&amp;K$5&amp;"","Period#"&amp;K$4&amp;"","View#"&amp;K$11&amp;"","Entity#"&amp;$D60&amp;"","Value#"&amp;K$10&amp;"","Account#"&amp;$B60&amp;"","ICP#"&amp;K$7&amp;"","Program#"&amp;K$8&amp;"","Movements#"&amp;$E60&amp;"","Data_Category#"&amp;K$3&amp;"","Reporting#"&amp;K$9&amp;"","ECP#"&amp;K$6&amp;""))</f>
        <v>#NAME?</v>
      </c>
      <c r="L60" s="14" t="e">
        <f ca="1">IFERROR([2]!Hsgetvalue(L$12,"Scenario#"&amp;L$2&amp;"","Year#"&amp;L$5&amp;"","Period#"&amp;L$4&amp;"","View#"&amp;L$11&amp;"","Entity#"&amp;$D60&amp;"","Value#"&amp;L$10&amp;"","Account#"&amp;$B60&amp;"","ICP#"&amp;L$7&amp;"","Program#"&amp;L$8&amp;"","Movements#"&amp;$E60&amp;"","Data_Category#"&amp;L$3&amp;"","Reporting#"&amp;L$9&amp;"","ECP#"&amp;L$6&amp;"")/1000000,[2]!Hsgetvalue(L$12,"Scenario#"&amp;L$2&amp;"","Year#"&amp;L$5&amp;"","Period#"&amp;L$4&amp;"","View#"&amp;L$11&amp;"","Entity#"&amp;$D60&amp;"","Value#"&amp;L$10&amp;"","Account#"&amp;$B60&amp;"","ICP#"&amp;L$7&amp;"","Program#"&amp;L$8&amp;"","Movements#"&amp;$E60&amp;"","Data_Category#"&amp;L$3&amp;"","Reporting#"&amp;L$9&amp;"","ECP#"&amp;L$6&amp;""))</f>
        <v>#NAME?</v>
      </c>
      <c r="M60" s="14" t="e">
        <f ca="1">IFERROR([2]!Hsgetvalue(M$12,"Scenario#"&amp;M$2&amp;"","Year#"&amp;M$5&amp;"","Period#"&amp;M$4&amp;"","View#"&amp;M$11&amp;"","Entity#"&amp;$D60&amp;"","Value#"&amp;M$10&amp;"","Account#"&amp;$B60&amp;"","ICP#"&amp;M$7&amp;"","Program#"&amp;M$8&amp;"","Movements#"&amp;$E60&amp;"","Data_Category#"&amp;M$3&amp;"","Reporting#"&amp;M$9&amp;"","ECP#"&amp;M$6&amp;"")/1000000,[2]!Hsgetvalue(M$12,"Scenario#"&amp;M$2&amp;"","Year#"&amp;M$5&amp;"","Period#"&amp;M$4&amp;"","View#"&amp;M$11&amp;"","Entity#"&amp;$D60&amp;"","Value#"&amp;M$10&amp;"","Account#"&amp;$B60&amp;"","ICP#"&amp;M$7&amp;"","Program#"&amp;M$8&amp;"","Movements#"&amp;$E60&amp;"","Data_Category#"&amp;M$3&amp;"","Reporting#"&amp;M$9&amp;"","ECP#"&amp;M$6&amp;""))</f>
        <v>#NAME?</v>
      </c>
    </row>
    <row r="61" spans="2:20" ht="12" customHeight="1" x14ac:dyDescent="0.25">
      <c r="B61" s="12" t="s">
        <v>128</v>
      </c>
      <c r="C61" s="12" t="s">
        <v>129</v>
      </c>
      <c r="D61" s="11" t="s">
        <v>454</v>
      </c>
      <c r="E61" s="11" t="s">
        <v>34</v>
      </c>
      <c r="G61" s="20" t="s">
        <v>129</v>
      </c>
      <c r="H61" s="18" t="e">
        <f ca="1">IFERROR([2]!Hsgetvalue(H$12,"Scenario#"&amp;H$2&amp;"","Year#"&amp;H$5&amp;"","Period#"&amp;H$4&amp;"","View#"&amp;H$11&amp;"","Entity#"&amp;$D61&amp;"","Value#"&amp;H$10&amp;"","Account#"&amp;$B61&amp;"","ICP#"&amp;H$7&amp;"","Program#"&amp;H$8&amp;"","Movements#"&amp;$E61&amp;"","Data_Category#"&amp;H$3&amp;"","Reporting#"&amp;H$9&amp;"","ECP#"&amp;H$6&amp;"")/1000000,[2]!Hsgetvalue(H$12,"Scenario#"&amp;H$2&amp;"","Year#"&amp;H$5&amp;"","Period#"&amp;H$4&amp;"","View#"&amp;H$11&amp;"","Entity#"&amp;$D61&amp;"","Value#"&amp;H$10&amp;"","Account#"&amp;$B61&amp;"","ICP#"&amp;H$7&amp;"","Program#"&amp;H$8&amp;"","Movements#"&amp;$E61&amp;"","Data_Category#"&amp;H$3&amp;"","Reporting#"&amp;H$9&amp;"","ECP#"&amp;H$6&amp;""))</f>
        <v>#NAME?</v>
      </c>
      <c r="I61" s="18" t="e">
        <f ca="1">IFERROR([2]!Hsgetvalue(I$12,"Scenario#"&amp;I$2&amp;"","Year#"&amp;I$5&amp;"","Period#"&amp;I$4&amp;"","View#"&amp;I$11&amp;"","Entity#"&amp;$D61&amp;"","Value#"&amp;I$10&amp;"","Account#"&amp;$B61&amp;"","ICP#"&amp;I$7&amp;"","Program#"&amp;I$8&amp;"","Movements#"&amp;$E61&amp;"","Data_Category#"&amp;I$3&amp;"","Reporting#"&amp;I$9&amp;"","ECP#"&amp;I$6&amp;"")/1000000,[2]!Hsgetvalue(I$12,"Scenario#"&amp;I$2&amp;"","Year#"&amp;I$5&amp;"","Period#"&amp;I$4&amp;"","View#"&amp;I$11&amp;"","Entity#"&amp;$D61&amp;"","Value#"&amp;I$10&amp;"","Account#"&amp;$B61&amp;"","ICP#"&amp;I$7&amp;"","Program#"&amp;I$8&amp;"","Movements#"&amp;$E61&amp;"","Data_Category#"&amp;I$3&amp;"","Reporting#"&amp;I$9&amp;"","ECP#"&amp;I$6&amp;""))</f>
        <v>#NAME?</v>
      </c>
      <c r="J61" s="18" t="e">
        <f ca="1">IFERROR([2]!Hsgetvalue(J$12,"Scenario#"&amp;J$2&amp;"","Year#"&amp;J$5&amp;"","Period#"&amp;J$4&amp;"","View#"&amp;J$11&amp;"","Entity#"&amp;$D61&amp;"","Value#"&amp;J$10&amp;"","Account#"&amp;$B61&amp;"","ICP#"&amp;J$7&amp;"","Program#"&amp;J$8&amp;"","Movements#"&amp;$E61&amp;"","Data_Category#"&amp;J$3&amp;"","Reporting#"&amp;J$9&amp;"","ECP#"&amp;J$6&amp;"")/1000000,[2]!Hsgetvalue(J$12,"Scenario#"&amp;J$2&amp;"","Year#"&amp;J$5&amp;"","Period#"&amp;J$4&amp;"","View#"&amp;J$11&amp;"","Entity#"&amp;$D61&amp;"","Value#"&amp;J$10&amp;"","Account#"&amp;$B61&amp;"","ICP#"&amp;J$7&amp;"","Program#"&amp;J$8&amp;"","Movements#"&amp;$E61&amp;"","Data_Category#"&amp;J$3&amp;"","Reporting#"&amp;J$9&amp;"","ECP#"&amp;J$6&amp;""))</f>
        <v>#NAME?</v>
      </c>
      <c r="K61" s="18" t="e">
        <f ca="1">IFERROR([2]!Hsgetvalue(K$12,"Scenario#"&amp;K$2&amp;"","Year#"&amp;K$5&amp;"","Period#"&amp;K$4&amp;"","View#"&amp;K$11&amp;"","Entity#"&amp;$D61&amp;"","Value#"&amp;K$10&amp;"","Account#"&amp;$B61&amp;"","ICP#"&amp;K$7&amp;"","Program#"&amp;K$8&amp;"","Movements#"&amp;$E61&amp;"","Data_Category#"&amp;K$3&amp;"","Reporting#"&amp;K$9&amp;"","ECP#"&amp;K$6&amp;"")/1000000,[2]!Hsgetvalue(K$12,"Scenario#"&amp;K$2&amp;"","Year#"&amp;K$5&amp;"","Period#"&amp;K$4&amp;"","View#"&amp;K$11&amp;"","Entity#"&amp;$D61&amp;"","Value#"&amp;K$10&amp;"","Account#"&amp;$B61&amp;"","ICP#"&amp;K$7&amp;"","Program#"&amp;K$8&amp;"","Movements#"&amp;$E61&amp;"","Data_Category#"&amp;K$3&amp;"","Reporting#"&amp;K$9&amp;"","ECP#"&amp;K$6&amp;""))</f>
        <v>#NAME?</v>
      </c>
      <c r="L61" s="18" t="e">
        <f ca="1">IFERROR([2]!Hsgetvalue(L$12,"Scenario#"&amp;L$2&amp;"","Year#"&amp;L$5&amp;"","Period#"&amp;L$4&amp;"","View#"&amp;L$11&amp;"","Entity#"&amp;$D61&amp;"","Value#"&amp;L$10&amp;"","Account#"&amp;$B61&amp;"","ICP#"&amp;L$7&amp;"","Program#"&amp;L$8&amp;"","Movements#"&amp;$E61&amp;"","Data_Category#"&amp;L$3&amp;"","Reporting#"&amp;L$9&amp;"","ECP#"&amp;L$6&amp;"")/1000000,[2]!Hsgetvalue(L$12,"Scenario#"&amp;L$2&amp;"","Year#"&amp;L$5&amp;"","Period#"&amp;L$4&amp;"","View#"&amp;L$11&amp;"","Entity#"&amp;$D61&amp;"","Value#"&amp;L$10&amp;"","Account#"&amp;$B61&amp;"","ICP#"&amp;L$7&amp;"","Program#"&amp;L$8&amp;"","Movements#"&amp;$E61&amp;"","Data_Category#"&amp;L$3&amp;"","Reporting#"&amp;L$9&amp;"","ECP#"&amp;L$6&amp;""))</f>
        <v>#NAME?</v>
      </c>
      <c r="M61" s="18" t="e">
        <f ca="1">IFERROR([2]!Hsgetvalue(M$12,"Scenario#"&amp;M$2&amp;"","Year#"&amp;M$5&amp;"","Period#"&amp;M$4&amp;"","View#"&amp;M$11&amp;"","Entity#"&amp;$D61&amp;"","Value#"&amp;M$10&amp;"","Account#"&amp;$B61&amp;"","ICP#"&amp;M$7&amp;"","Program#"&amp;M$8&amp;"","Movements#"&amp;$E61&amp;"","Data_Category#"&amp;M$3&amp;"","Reporting#"&amp;M$9&amp;"","ECP#"&amp;M$6&amp;"")/1000000,[2]!Hsgetvalue(M$12,"Scenario#"&amp;M$2&amp;"","Year#"&amp;M$5&amp;"","Period#"&amp;M$4&amp;"","View#"&amp;M$11&amp;"","Entity#"&amp;$D61&amp;"","Value#"&amp;M$10&amp;"","Account#"&amp;$B61&amp;"","ICP#"&amp;M$7&amp;"","Program#"&amp;M$8&amp;"","Movements#"&amp;$E61&amp;"","Data_Category#"&amp;M$3&amp;"","Reporting#"&amp;M$9&amp;"","ECP#"&amp;M$6&amp;""))</f>
        <v>#NAME?</v>
      </c>
    </row>
    <row r="62" spans="2:20" ht="12" customHeight="1" x14ac:dyDescent="0.25">
      <c r="B62" s="12" t="s">
        <v>130</v>
      </c>
      <c r="C62" s="12" t="s">
        <v>131</v>
      </c>
      <c r="D62" s="11" t="s">
        <v>454</v>
      </c>
      <c r="E62" s="11" t="s">
        <v>34</v>
      </c>
      <c r="G62" s="20" t="s">
        <v>131</v>
      </c>
      <c r="H62" s="18" t="e">
        <f ca="1">IFERROR([2]!Hsgetvalue(H$12,"Scenario#"&amp;H$2&amp;"","Year#"&amp;H$5&amp;"","Period#"&amp;H$4&amp;"","View#"&amp;H$11&amp;"","Entity#"&amp;$D62&amp;"","Value#"&amp;H$10&amp;"","Account#"&amp;$B62&amp;"","ICP#"&amp;H$7&amp;"","Program#"&amp;H$8&amp;"","Movements#"&amp;$E62&amp;"","Data_Category#"&amp;H$3&amp;"","Reporting#"&amp;H$9&amp;"","ECP#"&amp;H$6&amp;"")/1000000,[2]!Hsgetvalue(H$12,"Scenario#"&amp;H$2&amp;"","Year#"&amp;H$5&amp;"","Period#"&amp;H$4&amp;"","View#"&amp;H$11&amp;"","Entity#"&amp;$D62&amp;"","Value#"&amp;H$10&amp;"","Account#"&amp;$B62&amp;"","ICP#"&amp;H$7&amp;"","Program#"&amp;H$8&amp;"","Movements#"&amp;$E62&amp;"","Data_Category#"&amp;H$3&amp;"","Reporting#"&amp;H$9&amp;"","ECP#"&amp;H$6&amp;""))</f>
        <v>#NAME?</v>
      </c>
      <c r="I62" s="18" t="e">
        <f ca="1">IFERROR([2]!Hsgetvalue(I$12,"Scenario#"&amp;I$2&amp;"","Year#"&amp;I$5&amp;"","Period#"&amp;I$4&amp;"","View#"&amp;I$11&amp;"","Entity#"&amp;$D62&amp;"","Value#"&amp;I$10&amp;"","Account#"&amp;$B62&amp;"","ICP#"&amp;I$7&amp;"","Program#"&amp;I$8&amp;"","Movements#"&amp;$E62&amp;"","Data_Category#"&amp;I$3&amp;"","Reporting#"&amp;I$9&amp;"","ECP#"&amp;I$6&amp;"")/1000000,[2]!Hsgetvalue(I$12,"Scenario#"&amp;I$2&amp;"","Year#"&amp;I$5&amp;"","Period#"&amp;I$4&amp;"","View#"&amp;I$11&amp;"","Entity#"&amp;$D62&amp;"","Value#"&amp;I$10&amp;"","Account#"&amp;$B62&amp;"","ICP#"&amp;I$7&amp;"","Program#"&amp;I$8&amp;"","Movements#"&amp;$E62&amp;"","Data_Category#"&amp;I$3&amp;"","Reporting#"&amp;I$9&amp;"","ECP#"&amp;I$6&amp;""))</f>
        <v>#NAME?</v>
      </c>
      <c r="J62" s="14" t="e">
        <f ca="1">IFERROR([2]!Hsgetvalue(J$12,"Scenario#"&amp;J$2&amp;"","Year#"&amp;J$5&amp;"","Period#"&amp;J$4&amp;"","View#"&amp;J$11&amp;"","Entity#"&amp;$D62&amp;"","Value#"&amp;J$10&amp;"","Account#"&amp;$B62&amp;"","ICP#"&amp;J$7&amp;"","Program#"&amp;J$8&amp;"","Movements#"&amp;$E62&amp;"","Data_Category#"&amp;J$3&amp;"","Reporting#"&amp;J$9&amp;"","ECP#"&amp;J$6&amp;"")/1000000,[2]!Hsgetvalue(J$12,"Scenario#"&amp;J$2&amp;"","Year#"&amp;J$5&amp;"","Period#"&amp;J$4&amp;"","View#"&amp;J$11&amp;"","Entity#"&amp;$D62&amp;"","Value#"&amp;J$10&amp;"","Account#"&amp;$B62&amp;"","ICP#"&amp;J$7&amp;"","Program#"&amp;J$8&amp;"","Movements#"&amp;$E62&amp;"","Data_Category#"&amp;J$3&amp;"","Reporting#"&amp;J$9&amp;"","ECP#"&amp;J$6&amp;""))*-1</f>
        <v>#NAME?</v>
      </c>
      <c r="K62" s="14" t="e">
        <f ca="1">IFERROR([2]!Hsgetvalue(K$12,"Scenario#"&amp;K$2&amp;"","Year#"&amp;K$5&amp;"","Period#"&amp;K$4&amp;"","View#"&amp;K$11&amp;"","Entity#"&amp;$D62&amp;"","Value#"&amp;K$10&amp;"","Account#"&amp;$B62&amp;"","ICP#"&amp;K$7&amp;"","Program#"&amp;K$8&amp;"","Movements#"&amp;$E62&amp;"","Data_Category#"&amp;K$3&amp;"","Reporting#"&amp;K$9&amp;"","ECP#"&amp;K$6&amp;"")/1000000,[2]!Hsgetvalue(K$12,"Scenario#"&amp;K$2&amp;"","Year#"&amp;K$5&amp;"","Period#"&amp;K$4&amp;"","View#"&amp;K$11&amp;"","Entity#"&amp;$D62&amp;"","Value#"&amp;K$10&amp;"","Account#"&amp;$B62&amp;"","ICP#"&amp;K$7&amp;"","Program#"&amp;K$8&amp;"","Movements#"&amp;$E62&amp;"","Data_Category#"&amp;K$3&amp;"","Reporting#"&amp;K$9&amp;"","ECP#"&amp;K$6&amp;""))*-1</f>
        <v>#NAME?</v>
      </c>
      <c r="L62" s="18" t="e">
        <f ca="1">IFERROR([2]!Hsgetvalue(L$12,"Scenario#"&amp;L$2&amp;"","Year#"&amp;L$5&amp;"","Period#"&amp;L$4&amp;"","View#"&amp;L$11&amp;"","Entity#"&amp;$D62&amp;"","Value#"&amp;L$10&amp;"","Account#"&amp;$B62&amp;"","ICP#"&amp;L$7&amp;"","Program#"&amp;L$8&amp;"","Movements#"&amp;$E62&amp;"","Data_Category#"&amp;L$3&amp;"","Reporting#"&amp;L$9&amp;"","ECP#"&amp;L$6&amp;"")/1000000,[2]!Hsgetvalue(L$12,"Scenario#"&amp;L$2&amp;"","Year#"&amp;L$5&amp;"","Period#"&amp;L$4&amp;"","View#"&amp;L$11&amp;"","Entity#"&amp;$D62&amp;"","Value#"&amp;L$10&amp;"","Account#"&amp;$B62&amp;"","ICP#"&amp;L$7&amp;"","Program#"&amp;L$8&amp;"","Movements#"&amp;$E62&amp;"","Data_Category#"&amp;L$3&amp;"","Reporting#"&amp;L$9&amp;"","ECP#"&amp;L$6&amp;""))</f>
        <v>#NAME?</v>
      </c>
      <c r="M62" s="14" t="e">
        <f ca="1">IFERROR([2]!Hsgetvalue(M$12,"Scenario#"&amp;M$2&amp;"","Year#"&amp;M$5&amp;"","Period#"&amp;M$4&amp;"","View#"&amp;M$11&amp;"","Entity#"&amp;$D62&amp;"","Value#"&amp;M$10&amp;"","Account#"&amp;$B62&amp;"","ICP#"&amp;M$7&amp;"","Program#"&amp;M$8&amp;"","Movements#"&amp;$E62&amp;"","Data_Category#"&amp;M$3&amp;"","Reporting#"&amp;M$9&amp;"","ECP#"&amp;M$6&amp;"")/1000000,[2]!Hsgetvalue(M$12,"Scenario#"&amp;M$2&amp;"","Year#"&amp;M$5&amp;"","Period#"&amp;M$4&amp;"","View#"&amp;M$11&amp;"","Entity#"&amp;$D62&amp;"","Value#"&amp;M$10&amp;"","Account#"&amp;$B62&amp;"","ICP#"&amp;M$7&amp;"","Program#"&amp;M$8&amp;"","Movements#"&amp;$E62&amp;"","Data_Category#"&amp;M$3&amp;"","Reporting#"&amp;M$9&amp;"","ECP#"&amp;M$6&amp;""))</f>
        <v>#NAME?</v>
      </c>
    </row>
    <row r="63" spans="2:20" ht="22.5" x14ac:dyDescent="0.25">
      <c r="B63" s="12" t="s">
        <v>132</v>
      </c>
      <c r="C63" s="12" t="s">
        <v>133</v>
      </c>
      <c r="D63" s="11" t="s">
        <v>454</v>
      </c>
      <c r="E63" s="11" t="s">
        <v>34</v>
      </c>
      <c r="G63" s="32" t="s">
        <v>133</v>
      </c>
      <c r="H63" s="25" t="e">
        <f ca="1">IFERROR([2]!Hsgetvalue(H$12,"Scenario#"&amp;H$2&amp;"","Year#"&amp;H$5&amp;"","Period#"&amp;H$4&amp;"","View#"&amp;H$11&amp;"","Entity#"&amp;$D63&amp;"","Value#"&amp;H$10&amp;"","Account#"&amp;$B63&amp;"","ICP#"&amp;H$7&amp;"","Program#"&amp;H$8&amp;"","Movements#"&amp;$E63&amp;"","Data_Category#"&amp;H$3&amp;"","Reporting#"&amp;H$9&amp;"","ECP#"&amp;H$6&amp;"")/1000000,[2]!Hsgetvalue(H$12,"Scenario#"&amp;H$2&amp;"","Year#"&amp;H$5&amp;"","Period#"&amp;H$4&amp;"","View#"&amp;H$11&amp;"","Entity#"&amp;$D63&amp;"","Value#"&amp;H$10&amp;"","Account#"&amp;$B63&amp;"","ICP#"&amp;H$7&amp;"","Program#"&amp;H$8&amp;"","Movements#"&amp;$E63&amp;"","Data_Category#"&amp;H$3&amp;"","Reporting#"&amp;H$9&amp;"","ECP#"&amp;H$6&amp;""))</f>
        <v>#NAME?</v>
      </c>
      <c r="I63" s="25" t="e">
        <f ca="1">IFERROR([2]!Hsgetvalue(I$12,"Scenario#"&amp;I$2&amp;"","Year#"&amp;I$5&amp;"","Period#"&amp;I$4&amp;"","View#"&amp;I$11&amp;"","Entity#"&amp;$D63&amp;"","Value#"&amp;I$10&amp;"","Account#"&amp;$B63&amp;"","ICP#"&amp;I$7&amp;"","Program#"&amp;I$8&amp;"","Movements#"&amp;$E63&amp;"","Data_Category#"&amp;I$3&amp;"","Reporting#"&amp;I$9&amp;"","ECP#"&amp;I$6&amp;"")/1000000,[2]!Hsgetvalue(I$12,"Scenario#"&amp;I$2&amp;"","Year#"&amp;I$5&amp;"","Period#"&amp;I$4&amp;"","View#"&amp;I$11&amp;"","Entity#"&amp;$D63&amp;"","Value#"&amp;I$10&amp;"","Account#"&amp;$B63&amp;"","ICP#"&amp;I$7&amp;"","Program#"&amp;I$8&amp;"","Movements#"&amp;$E63&amp;"","Data_Category#"&amp;I$3&amp;"","Reporting#"&amp;I$9&amp;"","ECP#"&amp;I$6&amp;""))</f>
        <v>#NAME?</v>
      </c>
      <c r="J63" s="25" t="e">
        <f ca="1">IFERROR([2]!Hsgetvalue(J$12,"Scenario#"&amp;J$2&amp;"","Year#"&amp;J$5&amp;"","Period#"&amp;J$4&amp;"","View#"&amp;J$11&amp;"","Entity#"&amp;$D63&amp;"","Value#"&amp;J$10&amp;"","Account#"&amp;$B63&amp;"","ICP#"&amp;J$7&amp;"","Program#"&amp;J$8&amp;"","Movements#"&amp;$E63&amp;"","Data_Category#"&amp;J$3&amp;"","Reporting#"&amp;J$9&amp;"","ECP#"&amp;J$6&amp;"")/1000000,[2]!Hsgetvalue(J$12,"Scenario#"&amp;J$2&amp;"","Year#"&amp;J$5&amp;"","Period#"&amp;J$4&amp;"","View#"&amp;J$11&amp;"","Entity#"&amp;$D63&amp;"","Value#"&amp;J$10&amp;"","Account#"&amp;$B63&amp;"","ICP#"&amp;J$7&amp;"","Program#"&amp;J$8&amp;"","Movements#"&amp;$E63&amp;"","Data_Category#"&amp;J$3&amp;"","Reporting#"&amp;J$9&amp;"","ECP#"&amp;J$6&amp;""))</f>
        <v>#NAME?</v>
      </c>
      <c r="K63" s="25" t="e">
        <f ca="1">IFERROR([2]!Hsgetvalue(K$12,"Scenario#"&amp;K$2&amp;"","Year#"&amp;K$5&amp;"","Period#"&amp;K$4&amp;"","View#"&amp;K$11&amp;"","Entity#"&amp;$D63&amp;"","Value#"&amp;K$10&amp;"","Account#"&amp;$B63&amp;"","ICP#"&amp;K$7&amp;"","Program#"&amp;K$8&amp;"","Movements#"&amp;$E63&amp;"","Data_Category#"&amp;K$3&amp;"","Reporting#"&amp;K$9&amp;"","ECP#"&amp;K$6&amp;"")/1000000,[2]!Hsgetvalue(K$12,"Scenario#"&amp;K$2&amp;"","Year#"&amp;K$5&amp;"","Period#"&amp;K$4&amp;"","View#"&amp;K$11&amp;"","Entity#"&amp;$D63&amp;"","Value#"&amp;K$10&amp;"","Account#"&amp;$B63&amp;"","ICP#"&amp;K$7&amp;"","Program#"&amp;K$8&amp;"","Movements#"&amp;$E63&amp;"","Data_Category#"&amp;K$3&amp;"","Reporting#"&amp;K$9&amp;"","ECP#"&amp;K$6&amp;""))</f>
        <v>#NAME?</v>
      </c>
      <c r="L63" s="25" t="e">
        <f ca="1">IFERROR([2]!Hsgetvalue(L$12,"Scenario#"&amp;L$2&amp;"","Year#"&amp;L$5&amp;"","Period#"&amp;L$4&amp;"","View#"&amp;L$11&amp;"","Entity#"&amp;$D63&amp;"","Value#"&amp;L$10&amp;"","Account#"&amp;$B63&amp;"","ICP#"&amp;L$7&amp;"","Program#"&amp;L$8&amp;"","Movements#"&amp;$E63&amp;"","Data_Category#"&amp;L$3&amp;"","Reporting#"&amp;L$9&amp;"","ECP#"&amp;L$6&amp;"")/1000000,[2]!Hsgetvalue(L$12,"Scenario#"&amp;L$2&amp;"","Year#"&amp;L$5&amp;"","Period#"&amp;L$4&amp;"","View#"&amp;L$11&amp;"","Entity#"&amp;$D63&amp;"","Value#"&amp;L$10&amp;"","Account#"&amp;$B63&amp;"","ICP#"&amp;L$7&amp;"","Program#"&amp;L$8&amp;"","Movements#"&amp;$E63&amp;"","Data_Category#"&amp;L$3&amp;"","Reporting#"&amp;L$9&amp;"","ECP#"&amp;L$6&amp;""))</f>
        <v>#NAME?</v>
      </c>
      <c r="M63" s="25" t="e">
        <f ca="1">IFERROR([2]!Hsgetvalue(M$12,"Scenario#"&amp;M$2&amp;"","Year#"&amp;M$5&amp;"","Period#"&amp;M$4&amp;"","View#"&amp;M$11&amp;"","Entity#"&amp;$D63&amp;"","Value#"&amp;M$10&amp;"","Account#"&amp;$B63&amp;"","ICP#"&amp;M$7&amp;"","Program#"&amp;M$8&amp;"","Movements#"&amp;$E63&amp;"","Data_Category#"&amp;M$3&amp;"","Reporting#"&amp;M$9&amp;"","ECP#"&amp;M$6&amp;"")/1000000,[2]!Hsgetvalue(M$12,"Scenario#"&amp;M$2&amp;"","Year#"&amp;M$5&amp;"","Period#"&amp;M$4&amp;"","View#"&amp;M$11&amp;"","Entity#"&amp;$D63&amp;"","Value#"&amp;M$10&amp;"","Account#"&amp;$B63&amp;"","ICP#"&amp;M$7&amp;"","Program#"&amp;M$8&amp;"","Movements#"&amp;$E63&amp;"","Data_Category#"&amp;M$3&amp;"","Reporting#"&amp;M$9&amp;"","ECP#"&amp;M$6&amp;""))</f>
        <v>#NAME?</v>
      </c>
      <c r="P63" s="45" t="e">
        <f ca="1">SUM(I64:I66)-I63</f>
        <v>#NAME?</v>
      </c>
      <c r="Q63" s="45" t="e">
        <f t="shared" ref="Q63:S63" ca="1" si="6">SUM(J64:J66)-J63</f>
        <v>#NAME?</v>
      </c>
      <c r="R63" s="45" t="e">
        <f t="shared" ca="1" si="6"/>
        <v>#NAME?</v>
      </c>
      <c r="S63" s="45" t="e">
        <f t="shared" ca="1" si="6"/>
        <v>#NAME?</v>
      </c>
      <c r="T63" s="45" t="e">
        <f ca="1">SUM(M64:M66)-M63</f>
        <v>#NAME?</v>
      </c>
    </row>
    <row r="64" spans="2:20" ht="12" customHeight="1" x14ac:dyDescent="0.25">
      <c r="B64" s="12" t="s">
        <v>134</v>
      </c>
      <c r="C64" s="12" t="s">
        <v>135</v>
      </c>
      <c r="D64" s="11" t="s">
        <v>454</v>
      </c>
      <c r="E64" s="11" t="s">
        <v>34</v>
      </c>
      <c r="G64" s="20" t="s">
        <v>135</v>
      </c>
      <c r="H64" s="18" t="e">
        <f ca="1">IFERROR([2]!Hsgetvalue(H$12,"Scenario#"&amp;H$2&amp;"","Year#"&amp;H$5&amp;"","Period#"&amp;H$4&amp;"","View#"&amp;H$11&amp;"","Entity#"&amp;$D64&amp;"","Value#"&amp;H$10&amp;"","Account#"&amp;$B64&amp;"","ICP#"&amp;H$7&amp;"","Program#"&amp;H$8&amp;"","Movements#"&amp;$E64&amp;"","Data_Category#"&amp;H$3&amp;"","Reporting#"&amp;H$9&amp;"","ECP#"&amp;H$6&amp;"")/1000000,[2]!Hsgetvalue(H$12,"Scenario#"&amp;H$2&amp;"","Year#"&amp;H$5&amp;"","Period#"&amp;H$4&amp;"","View#"&amp;H$11&amp;"","Entity#"&amp;$D64&amp;"","Value#"&amp;H$10&amp;"","Account#"&amp;$B64&amp;"","ICP#"&amp;H$7&amp;"","Program#"&amp;H$8&amp;"","Movements#"&amp;$E64&amp;"","Data_Category#"&amp;H$3&amp;"","Reporting#"&amp;H$9&amp;"","ECP#"&amp;H$6&amp;""))</f>
        <v>#NAME?</v>
      </c>
      <c r="I64" s="18" t="e">
        <f ca="1">IFERROR([2]!Hsgetvalue(I$12,"Scenario#"&amp;I$2&amp;"","Year#"&amp;I$5&amp;"","Period#"&amp;I$4&amp;"","View#"&amp;I$11&amp;"","Entity#"&amp;$D64&amp;"","Value#"&amp;I$10&amp;"","Account#"&amp;$B64&amp;"","ICP#"&amp;I$7&amp;"","Program#"&amp;I$8&amp;"","Movements#"&amp;$E64&amp;"","Data_Category#"&amp;I$3&amp;"","Reporting#"&amp;I$9&amp;"","ECP#"&amp;I$6&amp;"")/1000000,[2]!Hsgetvalue(I$12,"Scenario#"&amp;I$2&amp;"","Year#"&amp;I$5&amp;"","Period#"&amp;I$4&amp;"","View#"&amp;I$11&amp;"","Entity#"&amp;$D64&amp;"","Value#"&amp;I$10&amp;"","Account#"&amp;$B64&amp;"","ICP#"&amp;I$7&amp;"","Program#"&amp;I$8&amp;"","Movements#"&amp;$E64&amp;"","Data_Category#"&amp;I$3&amp;"","Reporting#"&amp;I$9&amp;"","ECP#"&amp;I$6&amp;""))</f>
        <v>#NAME?</v>
      </c>
      <c r="J64" s="18" t="e">
        <f ca="1">IFERROR([2]!Hsgetvalue(J$12,"Scenario#"&amp;J$2&amp;"","Year#"&amp;J$5&amp;"","Period#"&amp;J$4&amp;"","View#"&amp;J$11&amp;"","Entity#"&amp;$D64&amp;"","Value#"&amp;J$10&amp;"","Account#"&amp;$B64&amp;"","ICP#"&amp;J$7&amp;"","Program#"&amp;J$8&amp;"","Movements#"&amp;$E64&amp;"","Data_Category#"&amp;J$3&amp;"","Reporting#"&amp;J$9&amp;"","ECP#"&amp;J$6&amp;"")/1000000,[2]!Hsgetvalue(J$12,"Scenario#"&amp;J$2&amp;"","Year#"&amp;J$5&amp;"","Period#"&amp;J$4&amp;"","View#"&amp;J$11&amp;"","Entity#"&amp;$D64&amp;"","Value#"&amp;J$10&amp;"","Account#"&amp;$B64&amp;"","ICP#"&amp;J$7&amp;"","Program#"&amp;J$8&amp;"","Movements#"&amp;$E64&amp;"","Data_Category#"&amp;J$3&amp;"","Reporting#"&amp;J$9&amp;"","ECP#"&amp;J$6&amp;""))+355</f>
        <v>#NAME?</v>
      </c>
      <c r="K64" s="18" t="e">
        <f ca="1">IFERROR([2]!Hsgetvalue(K$12,"Scenario#"&amp;K$2&amp;"","Year#"&amp;K$5&amp;"","Period#"&amp;K$4&amp;"","View#"&amp;K$11&amp;"","Entity#"&amp;$D64&amp;"","Value#"&amp;K$10&amp;"","Account#"&amp;$B64&amp;"","ICP#"&amp;K$7&amp;"","Program#"&amp;K$8&amp;"","Movements#"&amp;$E64&amp;"","Data_Category#"&amp;K$3&amp;"","Reporting#"&amp;K$9&amp;"","ECP#"&amp;K$6&amp;"")/1000000,[2]!Hsgetvalue(K$12,"Scenario#"&amp;K$2&amp;"","Year#"&amp;K$5&amp;"","Period#"&amp;K$4&amp;"","View#"&amp;K$11&amp;"","Entity#"&amp;$D64&amp;"","Value#"&amp;K$10&amp;"","Account#"&amp;$B64&amp;"","ICP#"&amp;K$7&amp;"","Program#"&amp;K$8&amp;"","Movements#"&amp;$E64&amp;"","Data_Category#"&amp;K$3&amp;"","Reporting#"&amp;K$9&amp;"","ECP#"&amp;K$6&amp;""))+301</f>
        <v>#NAME?</v>
      </c>
      <c r="L64" s="18" t="e">
        <f ca="1">IFERROR([2]!Hsgetvalue(L$12,"Scenario#"&amp;L$2&amp;"","Year#"&amp;L$5&amp;"","Period#"&amp;L$4&amp;"","View#"&amp;L$11&amp;"","Entity#"&amp;$D64&amp;"","Value#"&amp;L$10&amp;"","Account#"&amp;$B64&amp;"","ICP#"&amp;L$7&amp;"","Program#"&amp;L$8&amp;"","Movements#"&amp;$E64&amp;"","Data_Category#"&amp;L$3&amp;"","Reporting#"&amp;L$9&amp;"","ECP#"&amp;L$6&amp;"")/1000000,[2]!Hsgetvalue(L$12,"Scenario#"&amp;L$2&amp;"","Year#"&amp;L$5&amp;"","Period#"&amp;L$4&amp;"","View#"&amp;L$11&amp;"","Entity#"&amp;$D64&amp;"","Value#"&amp;L$10&amp;"","Account#"&amp;$B64&amp;"","ICP#"&amp;L$7&amp;"","Program#"&amp;L$8&amp;"","Movements#"&amp;$E64&amp;"","Data_Category#"&amp;L$3&amp;"","Reporting#"&amp;L$9&amp;"","ECP#"&amp;L$6&amp;""))+967</f>
        <v>#NAME?</v>
      </c>
      <c r="M64" s="18" t="e">
        <f ca="1">IFERROR([2]!Hsgetvalue(M$12,"Scenario#"&amp;M$2&amp;"","Year#"&amp;M$5&amp;"","Period#"&amp;M$4&amp;"","View#"&amp;M$11&amp;"","Entity#"&amp;$D64&amp;"","Value#"&amp;M$10&amp;"","Account#"&amp;$B64&amp;"","ICP#"&amp;M$7&amp;"","Program#"&amp;M$8&amp;"","Movements#"&amp;$E64&amp;"","Data_Category#"&amp;M$3&amp;"","Reporting#"&amp;M$9&amp;"","ECP#"&amp;M$6&amp;"")/1000000,[2]!Hsgetvalue(M$12,"Scenario#"&amp;M$2&amp;"","Year#"&amp;M$5&amp;"","Period#"&amp;M$4&amp;"","View#"&amp;M$11&amp;"","Entity#"&amp;$D64&amp;"","Value#"&amp;M$10&amp;"","Account#"&amp;$B64&amp;"","ICP#"&amp;M$7&amp;"","Program#"&amp;M$8&amp;"","Movements#"&amp;$E64&amp;"","Data_Category#"&amp;M$3&amp;"","Reporting#"&amp;M$9&amp;"","ECP#"&amp;M$6&amp;""))+899.48</f>
        <v>#NAME?</v>
      </c>
    </row>
    <row r="65" spans="2:20" ht="12" customHeight="1" x14ac:dyDescent="0.25">
      <c r="B65" s="12" t="s">
        <v>136</v>
      </c>
      <c r="C65" s="12" t="s">
        <v>137</v>
      </c>
      <c r="D65" s="11" t="s">
        <v>454</v>
      </c>
      <c r="E65" s="11" t="s">
        <v>34</v>
      </c>
      <c r="G65" s="20" t="s">
        <v>137</v>
      </c>
      <c r="H65" s="18" t="e">
        <f ca="1">IFERROR([2]!Hsgetvalue(H$12,"Scenario#"&amp;H$2&amp;"","Year#"&amp;H$5&amp;"","Period#"&amp;H$4&amp;"","View#"&amp;H$11&amp;"","Entity#"&amp;$D65&amp;"","Value#"&amp;H$10&amp;"","Account#"&amp;$B65&amp;"","ICP#"&amp;H$7&amp;"","Program#"&amp;H$8&amp;"","Movements#"&amp;$E65&amp;"","Data_Category#"&amp;H$3&amp;"","Reporting#"&amp;H$9&amp;"","ECP#"&amp;H$6&amp;"")/1000000,[2]!Hsgetvalue(H$12,"Scenario#"&amp;H$2&amp;"","Year#"&amp;H$5&amp;"","Period#"&amp;H$4&amp;"","View#"&amp;H$11&amp;"","Entity#"&amp;$D65&amp;"","Value#"&amp;H$10&amp;"","Account#"&amp;$B65&amp;"","ICP#"&amp;H$7&amp;"","Program#"&amp;H$8&amp;"","Movements#"&amp;$E65&amp;"","Data_Category#"&amp;H$3&amp;"","Reporting#"&amp;H$9&amp;"","ECP#"&amp;H$6&amp;""))</f>
        <v>#NAME?</v>
      </c>
      <c r="I65" s="18" t="e">
        <f ca="1">IFERROR([2]!Hsgetvalue(I$12,"Scenario#"&amp;I$2&amp;"","Year#"&amp;I$5&amp;"","Period#"&amp;I$4&amp;"","View#"&amp;I$11&amp;"","Entity#"&amp;$D65&amp;"","Value#"&amp;I$10&amp;"","Account#"&amp;$B65&amp;"","ICP#"&amp;I$7&amp;"","Program#"&amp;I$8&amp;"","Movements#"&amp;$E65&amp;"","Data_Category#"&amp;I$3&amp;"","Reporting#"&amp;I$9&amp;"","ECP#"&amp;I$6&amp;"")/1000000,[2]!Hsgetvalue(I$12,"Scenario#"&amp;I$2&amp;"","Year#"&amp;I$5&amp;"","Period#"&amp;I$4&amp;"","View#"&amp;I$11&amp;"","Entity#"&amp;$D65&amp;"","Value#"&amp;I$10&amp;"","Account#"&amp;$B65&amp;"","ICP#"&amp;I$7&amp;"","Program#"&amp;I$8&amp;"","Movements#"&amp;$E65&amp;"","Data_Category#"&amp;I$3&amp;"","Reporting#"&amp;I$9&amp;"","ECP#"&amp;I$6&amp;""))</f>
        <v>#NAME?</v>
      </c>
      <c r="J65" s="18" t="e">
        <f ca="1">IFERROR([2]!Hsgetvalue(J$12,"Scenario#"&amp;J$2&amp;"","Year#"&amp;J$5&amp;"","Period#"&amp;J$4&amp;"","View#"&amp;J$11&amp;"","Entity#"&amp;$D65&amp;"","Value#"&amp;J$10&amp;"","Account#"&amp;$B65&amp;"","ICP#"&amp;J$7&amp;"","Program#"&amp;J$8&amp;"","Movements#"&amp;$E65&amp;"","Data_Category#"&amp;J$3&amp;"","Reporting#"&amp;J$9&amp;"","ECP#"&amp;J$6&amp;"")/1000000,[2]!Hsgetvalue(J$12,"Scenario#"&amp;J$2&amp;"","Year#"&amp;J$5&amp;"","Period#"&amp;J$4&amp;"","View#"&amp;J$11&amp;"","Entity#"&amp;$D65&amp;"","Value#"&amp;J$10&amp;"","Account#"&amp;$B65&amp;"","ICP#"&amp;J$7&amp;"","Program#"&amp;J$8&amp;"","Movements#"&amp;$E65&amp;"","Data_Category#"&amp;J$3&amp;"","Reporting#"&amp;J$9&amp;"","ECP#"&amp;J$6&amp;""))</f>
        <v>#NAME?</v>
      </c>
      <c r="K65" s="14" t="e">
        <f ca="1">IFERROR([2]!Hsgetvalue(K$12,"Scenario#"&amp;K$2&amp;"","Year#"&amp;K$5&amp;"","Period#"&amp;K$4&amp;"","View#"&amp;K$11&amp;"","Entity#"&amp;$D65&amp;"","Value#"&amp;K$10&amp;"","Account#"&amp;$B65&amp;"","ICP#"&amp;K$7&amp;"","Program#"&amp;K$8&amp;"","Movements#"&amp;$E65&amp;"","Data_Category#"&amp;K$3&amp;"","Reporting#"&amp;K$9&amp;"","ECP#"&amp;K$6&amp;"")/1000000,[2]!Hsgetvalue(K$12,"Scenario#"&amp;K$2&amp;"","Year#"&amp;K$5&amp;"","Period#"&amp;K$4&amp;"","View#"&amp;K$11&amp;"","Entity#"&amp;$D65&amp;"","Value#"&amp;K$10&amp;"","Account#"&amp;$B65&amp;"","ICP#"&amp;K$7&amp;"","Program#"&amp;K$8&amp;"","Movements#"&amp;$E65&amp;"","Data_Category#"&amp;K$3&amp;"","Reporting#"&amp;K$9&amp;"","ECP#"&amp;K$6&amp;""))</f>
        <v>#NAME?</v>
      </c>
      <c r="L65" s="14" t="e">
        <f ca="1">IFERROR([2]!Hsgetvalue(L$12,"Scenario#"&amp;L$2&amp;"","Year#"&amp;L$5&amp;"","Period#"&amp;L$4&amp;"","View#"&amp;L$11&amp;"","Entity#"&amp;$D65&amp;"","Value#"&amp;L$10&amp;"","Account#"&amp;$B65&amp;"","ICP#"&amp;L$7&amp;"","Program#"&amp;L$8&amp;"","Movements#"&amp;$E65&amp;"","Data_Category#"&amp;L$3&amp;"","Reporting#"&amp;L$9&amp;"","ECP#"&amp;L$6&amp;"")/1000000,[2]!Hsgetvalue(L$12,"Scenario#"&amp;L$2&amp;"","Year#"&amp;L$5&amp;"","Period#"&amp;L$4&amp;"","View#"&amp;L$11&amp;"","Entity#"&amp;$D65&amp;"","Value#"&amp;L$10&amp;"","Account#"&amp;$B65&amp;"","ICP#"&amp;L$7&amp;"","Program#"&amp;L$8&amp;"","Movements#"&amp;$E65&amp;"","Data_Category#"&amp;L$3&amp;"","Reporting#"&amp;L$9&amp;"","ECP#"&amp;L$6&amp;""))</f>
        <v>#NAME?</v>
      </c>
      <c r="M65" s="14" t="e">
        <f ca="1">IFERROR([2]!Hsgetvalue(M$12,"Scenario#"&amp;M$2&amp;"","Year#"&amp;M$5&amp;"","Period#"&amp;M$4&amp;"","View#"&amp;M$11&amp;"","Entity#"&amp;$D65&amp;"","Value#"&amp;M$10&amp;"","Account#"&amp;$B65&amp;"","ICP#"&amp;M$7&amp;"","Program#"&amp;M$8&amp;"","Movements#"&amp;$E65&amp;"","Data_Category#"&amp;M$3&amp;"","Reporting#"&amp;M$9&amp;"","ECP#"&amp;M$6&amp;"")/1000000,[2]!Hsgetvalue(M$12,"Scenario#"&amp;M$2&amp;"","Year#"&amp;M$5&amp;"","Period#"&amp;M$4&amp;"","View#"&amp;M$11&amp;"","Entity#"&amp;$D65&amp;"","Value#"&amp;M$10&amp;"","Account#"&amp;$B65&amp;"","ICP#"&amp;M$7&amp;"","Program#"&amp;M$8&amp;"","Movements#"&amp;$E65&amp;"","Data_Category#"&amp;M$3&amp;"","Reporting#"&amp;M$9&amp;"","ECP#"&amp;M$6&amp;""))</f>
        <v>#NAME?</v>
      </c>
    </row>
    <row r="66" spans="2:20" ht="12" customHeight="1" x14ac:dyDescent="0.25">
      <c r="B66" s="12" t="s">
        <v>138</v>
      </c>
      <c r="C66" s="12" t="s">
        <v>112</v>
      </c>
      <c r="D66" s="11" t="s">
        <v>454</v>
      </c>
      <c r="E66" s="11" t="s">
        <v>34</v>
      </c>
      <c r="G66" s="20" t="s">
        <v>112</v>
      </c>
      <c r="H66" s="18" t="e">
        <f ca="1">IFERROR([2]!Hsgetvalue(H$12,"Scenario#"&amp;H$2&amp;"","Year#"&amp;H$5&amp;"","Period#"&amp;H$4&amp;"","View#"&amp;H$11&amp;"","Entity#"&amp;$D66&amp;"","Value#"&amp;H$10&amp;"","Account#"&amp;$B66&amp;"","ICP#"&amp;H$7&amp;"","Program#"&amp;H$8&amp;"","Movements#"&amp;$E66&amp;"","Data_Category#"&amp;H$3&amp;"","Reporting#"&amp;H$9&amp;"","ECP#"&amp;H$6&amp;"")/1000000,[2]!Hsgetvalue(H$12,"Scenario#"&amp;H$2&amp;"","Year#"&amp;H$5&amp;"","Period#"&amp;H$4&amp;"","View#"&amp;H$11&amp;"","Entity#"&amp;$D66&amp;"","Value#"&amp;H$10&amp;"","Account#"&amp;$B66&amp;"","ICP#"&amp;H$7&amp;"","Program#"&amp;H$8&amp;"","Movements#"&amp;$E66&amp;"","Data_Category#"&amp;H$3&amp;"","Reporting#"&amp;H$9&amp;"","ECP#"&amp;H$6&amp;""))</f>
        <v>#NAME?</v>
      </c>
      <c r="I66" s="18" t="e">
        <f ca="1">IFERROR([2]!Hsgetvalue(I$12,"Scenario#"&amp;I$2&amp;"","Year#"&amp;I$5&amp;"","Period#"&amp;I$4&amp;"","View#"&amp;I$11&amp;"","Entity#"&amp;$D66&amp;"","Value#"&amp;I$10&amp;"","Account#"&amp;$B66&amp;"","ICP#"&amp;I$7&amp;"","Program#"&amp;I$8&amp;"","Movements#"&amp;$E66&amp;"","Data_Category#"&amp;I$3&amp;"","Reporting#"&amp;I$9&amp;"","ECP#"&amp;I$6&amp;"")/1000000,[2]!Hsgetvalue(I$12,"Scenario#"&amp;I$2&amp;"","Year#"&amp;I$5&amp;"","Period#"&amp;I$4&amp;"","View#"&amp;I$11&amp;"","Entity#"&amp;$D66&amp;"","Value#"&amp;I$10&amp;"","Account#"&amp;$B66&amp;"","ICP#"&amp;I$7&amp;"","Program#"&amp;I$8&amp;"","Movements#"&amp;$E66&amp;"","Data_Category#"&amp;I$3&amp;"","Reporting#"&amp;I$9&amp;"","ECP#"&amp;I$6&amp;""))</f>
        <v>#NAME?</v>
      </c>
      <c r="J66" s="18" t="e">
        <f ca="1">IFERROR([2]!Hsgetvalue(J$12,"Scenario#"&amp;J$2&amp;"","Year#"&amp;J$5&amp;"","Period#"&amp;J$4&amp;"","View#"&amp;J$11&amp;"","Entity#"&amp;$D66&amp;"","Value#"&amp;J$10&amp;"","Account#"&amp;$B66&amp;"","ICP#"&amp;J$7&amp;"","Program#"&amp;J$8&amp;"","Movements#"&amp;$E66&amp;"","Data_Category#"&amp;J$3&amp;"","Reporting#"&amp;J$9&amp;"","ECP#"&amp;J$6&amp;"")/1000000,[2]!Hsgetvalue(J$12,"Scenario#"&amp;J$2&amp;"","Year#"&amp;J$5&amp;"","Period#"&amp;J$4&amp;"","View#"&amp;J$11&amp;"","Entity#"&amp;$D66&amp;"","Value#"&amp;J$10&amp;"","Account#"&amp;$B66&amp;"","ICP#"&amp;J$7&amp;"","Program#"&amp;J$8&amp;"","Movements#"&amp;$E66&amp;"","Data_Category#"&amp;J$3&amp;"","Reporting#"&amp;J$9&amp;"","ECP#"&amp;J$6&amp;""))-355</f>
        <v>#NAME?</v>
      </c>
      <c r="K66" s="18" t="e">
        <f ca="1">IFERROR([2]!Hsgetvalue(K$12,"Scenario#"&amp;K$2&amp;"","Year#"&amp;K$5&amp;"","Period#"&amp;K$4&amp;"","View#"&amp;K$11&amp;"","Entity#"&amp;$D66&amp;"","Value#"&amp;K$10&amp;"","Account#"&amp;$B66&amp;"","ICP#"&amp;K$7&amp;"","Program#"&amp;K$8&amp;"","Movements#"&amp;$E66&amp;"","Data_Category#"&amp;K$3&amp;"","Reporting#"&amp;K$9&amp;"","ECP#"&amp;K$6&amp;"")/1000000,[2]!Hsgetvalue(K$12,"Scenario#"&amp;K$2&amp;"","Year#"&amp;K$5&amp;"","Period#"&amp;K$4&amp;"","View#"&amp;K$11&amp;"","Entity#"&amp;$D66&amp;"","Value#"&amp;K$10&amp;"","Account#"&amp;$B66&amp;"","ICP#"&amp;K$7&amp;"","Program#"&amp;K$8&amp;"","Movements#"&amp;$E66&amp;"","Data_Category#"&amp;K$3&amp;"","Reporting#"&amp;K$9&amp;"","ECP#"&amp;K$6&amp;""))-301</f>
        <v>#NAME?</v>
      </c>
      <c r="L66" s="18" t="e">
        <f ca="1">IFERROR([2]!Hsgetvalue(L$12,"Scenario#"&amp;L$2&amp;"","Year#"&amp;L$5&amp;"","Period#"&amp;L$4&amp;"","View#"&amp;L$11&amp;"","Entity#"&amp;$D66&amp;"","Value#"&amp;L$10&amp;"","Account#"&amp;$B66&amp;"","ICP#"&amp;L$7&amp;"","Program#"&amp;L$8&amp;"","Movements#"&amp;$E66&amp;"","Data_Category#"&amp;L$3&amp;"","Reporting#"&amp;L$9&amp;"","ECP#"&amp;L$6&amp;"")/1000000,[2]!Hsgetvalue(L$12,"Scenario#"&amp;L$2&amp;"","Year#"&amp;L$5&amp;"","Period#"&amp;L$4&amp;"","View#"&amp;L$11&amp;"","Entity#"&amp;$D66&amp;"","Value#"&amp;L$10&amp;"","Account#"&amp;$B66&amp;"","ICP#"&amp;L$7&amp;"","Program#"&amp;L$8&amp;"","Movements#"&amp;$E66&amp;"","Data_Category#"&amp;L$3&amp;"","Reporting#"&amp;L$9&amp;"","ECP#"&amp;L$6&amp;""))-967</f>
        <v>#NAME?</v>
      </c>
      <c r="M66" s="18" t="e">
        <f ca="1">IFERROR([2]!Hsgetvalue(M$12,"Scenario#"&amp;M$2&amp;"","Year#"&amp;M$5&amp;"","Period#"&amp;M$4&amp;"","View#"&amp;M$11&amp;"","Entity#"&amp;$D66&amp;"","Value#"&amp;M$10&amp;"","Account#"&amp;$B66&amp;"","ICP#"&amp;M$7&amp;"","Program#"&amp;M$8&amp;"","Movements#"&amp;$E66&amp;"","Data_Category#"&amp;M$3&amp;"","Reporting#"&amp;M$9&amp;"","ECP#"&amp;M$6&amp;"")/1000000,[2]!Hsgetvalue(M$12,"Scenario#"&amp;M$2&amp;"","Year#"&amp;M$5&amp;"","Period#"&amp;M$4&amp;"","View#"&amp;M$11&amp;"","Entity#"&amp;$D66&amp;"","Value#"&amp;M$10&amp;"","Account#"&amp;$B66&amp;"","ICP#"&amp;M$7&amp;"","Program#"&amp;M$8&amp;"","Movements#"&amp;$E66&amp;"","Data_Category#"&amp;M$3&amp;"","Reporting#"&amp;M$9&amp;"","ECP#"&amp;M$6&amp;""))-899.48</f>
        <v>#NAME?</v>
      </c>
    </row>
    <row r="67" spans="2:20" ht="13.5" customHeight="1" x14ac:dyDescent="0.25">
      <c r="B67" s="12" t="s">
        <v>139</v>
      </c>
      <c r="C67" s="12" t="s">
        <v>140</v>
      </c>
      <c r="D67" s="11" t="s">
        <v>454</v>
      </c>
      <c r="E67" s="11" t="s">
        <v>34</v>
      </c>
      <c r="G67" s="30" t="s">
        <v>121</v>
      </c>
      <c r="H67" s="21" t="e">
        <f ca="1">IFERROR([2]!Hsgetvalue(H$12,"Scenario#"&amp;H$2&amp;"","Year#"&amp;H$5&amp;"","Period#"&amp;H$4&amp;"","View#"&amp;H$11&amp;"","Entity#"&amp;$D67&amp;"","Value#"&amp;H$10&amp;"","Account#"&amp;$B67&amp;"","ICP#"&amp;H$7&amp;"","Program#"&amp;H$8&amp;"","Movements#"&amp;$E67&amp;"","Data_Category#"&amp;H$3&amp;"","Reporting#"&amp;H$9&amp;"","ECP#"&amp;H$6&amp;"")/1000000,[2]!Hsgetvalue(H$12,"Scenario#"&amp;H$2&amp;"","Year#"&amp;H$5&amp;"","Period#"&amp;H$4&amp;"","View#"&amp;H$11&amp;"","Entity#"&amp;$D67&amp;"","Value#"&amp;H$10&amp;"","Account#"&amp;$B67&amp;"","ICP#"&amp;H$7&amp;"","Program#"&amp;H$8&amp;"","Movements#"&amp;$E67&amp;"","Data_Category#"&amp;H$3&amp;"","Reporting#"&amp;H$9&amp;"","ECP#"&amp;H$6&amp;""))</f>
        <v>#NAME?</v>
      </c>
      <c r="I67" s="21" t="e">
        <f ca="1">IFERROR([2]!Hsgetvalue(I$12,"Scenario#"&amp;I$2&amp;"","Year#"&amp;I$5&amp;"","Period#"&amp;I$4&amp;"","View#"&amp;I$11&amp;"","Entity#"&amp;$D67&amp;"","Value#"&amp;I$10&amp;"","Account#"&amp;$B67&amp;"","ICP#"&amp;I$7&amp;"","Program#"&amp;I$8&amp;"","Movements#"&amp;$E67&amp;"","Data_Category#"&amp;I$3&amp;"","Reporting#"&amp;I$9&amp;"","ECP#"&amp;I$6&amp;"")/1000000,[2]!Hsgetvalue(I$12,"Scenario#"&amp;I$2&amp;"","Year#"&amp;I$5&amp;"","Period#"&amp;I$4&amp;"","View#"&amp;I$11&amp;"","Entity#"&amp;$D67&amp;"","Value#"&amp;I$10&amp;"","Account#"&amp;$B67&amp;"","ICP#"&amp;I$7&amp;"","Program#"&amp;I$8&amp;"","Movements#"&amp;$E67&amp;"","Data_Category#"&amp;I$3&amp;"","Reporting#"&amp;I$9&amp;"","ECP#"&amp;I$6&amp;""))</f>
        <v>#NAME?</v>
      </c>
      <c r="J67" s="21" t="e">
        <f ca="1">IFERROR([2]!Hsgetvalue(J$12,"Scenario#"&amp;J$2&amp;"","Year#"&amp;J$5&amp;"","Period#"&amp;J$4&amp;"","View#"&amp;J$11&amp;"","Entity#"&amp;$D67&amp;"","Value#"&amp;J$10&amp;"","Account#"&amp;$B67&amp;"","ICP#"&amp;J$7&amp;"","Program#"&amp;J$8&amp;"","Movements#"&amp;$E67&amp;"","Data_Category#"&amp;J$3&amp;"","Reporting#"&amp;J$9&amp;"","ECP#"&amp;J$6&amp;"")/1000000,[2]!Hsgetvalue(J$12,"Scenario#"&amp;J$2&amp;"","Year#"&amp;J$5&amp;"","Period#"&amp;J$4&amp;"","View#"&amp;J$11&amp;"","Entity#"&amp;$D67&amp;"","Value#"&amp;J$10&amp;"","Account#"&amp;$B67&amp;"","ICP#"&amp;J$7&amp;"","Program#"&amp;J$8&amp;"","Movements#"&amp;$E67&amp;"","Data_Category#"&amp;J$3&amp;"","Reporting#"&amp;J$9&amp;"","ECP#"&amp;J$6&amp;""))</f>
        <v>#NAME?</v>
      </c>
      <c r="K67" s="21" t="e">
        <f ca="1">IFERROR([2]!Hsgetvalue(K$12,"Scenario#"&amp;K$2&amp;"","Year#"&amp;K$5&amp;"","Period#"&amp;K$4&amp;"","View#"&amp;K$11&amp;"","Entity#"&amp;$D67&amp;"","Value#"&amp;K$10&amp;"","Account#"&amp;$B67&amp;"","ICP#"&amp;K$7&amp;"","Program#"&amp;K$8&amp;"","Movements#"&amp;$E67&amp;"","Data_Category#"&amp;K$3&amp;"","Reporting#"&amp;K$9&amp;"","ECP#"&amp;K$6&amp;"")/1000000,[2]!Hsgetvalue(K$12,"Scenario#"&amp;K$2&amp;"","Year#"&amp;K$5&amp;"","Period#"&amp;K$4&amp;"","View#"&amp;K$11&amp;"","Entity#"&amp;$D67&amp;"","Value#"&amp;K$10&amp;"","Account#"&amp;$B67&amp;"","ICP#"&amp;K$7&amp;"","Program#"&amp;K$8&amp;"","Movements#"&amp;$E67&amp;"","Data_Category#"&amp;K$3&amp;"","Reporting#"&amp;K$9&amp;"","ECP#"&amp;K$6&amp;""))</f>
        <v>#NAME?</v>
      </c>
      <c r="L67" s="21" t="e">
        <f ca="1">IFERROR([2]!Hsgetvalue(L$12,"Scenario#"&amp;L$2&amp;"","Year#"&amp;L$5&amp;"","Period#"&amp;L$4&amp;"","View#"&amp;L$11&amp;"","Entity#"&amp;$D67&amp;"","Value#"&amp;L$10&amp;"","Account#"&amp;$B67&amp;"","ICP#"&amp;L$7&amp;"","Program#"&amp;L$8&amp;"","Movements#"&amp;$E67&amp;"","Data_Category#"&amp;L$3&amp;"","Reporting#"&amp;L$9&amp;"","ECP#"&amp;L$6&amp;"")/1000000,[2]!Hsgetvalue(L$12,"Scenario#"&amp;L$2&amp;"","Year#"&amp;L$5&amp;"","Period#"&amp;L$4&amp;"","View#"&amp;L$11&amp;"","Entity#"&amp;$D67&amp;"","Value#"&amp;L$10&amp;"","Account#"&amp;$B67&amp;"","ICP#"&amp;L$7&amp;"","Program#"&amp;L$8&amp;"","Movements#"&amp;$E67&amp;"","Data_Category#"&amp;L$3&amp;"","Reporting#"&amp;L$9&amp;"","ECP#"&amp;L$6&amp;""))</f>
        <v>#NAME?</v>
      </c>
      <c r="M67" s="21" t="e">
        <f ca="1">IFERROR([2]!Hsgetvalue(M$12,"Scenario#"&amp;M$2&amp;"","Year#"&amp;M$5&amp;"","Period#"&amp;M$4&amp;"","View#"&amp;M$11&amp;"","Entity#"&amp;$D67&amp;"","Value#"&amp;M$10&amp;"","Account#"&amp;$B67&amp;"","ICP#"&amp;M$7&amp;"","Program#"&amp;M$8&amp;"","Movements#"&amp;$E67&amp;"","Data_Category#"&amp;M$3&amp;"","Reporting#"&amp;M$9&amp;"","ECP#"&amp;M$6&amp;"")/1000000,[2]!Hsgetvalue(M$12,"Scenario#"&amp;M$2&amp;"","Year#"&amp;M$5&amp;"","Period#"&amp;M$4&amp;"","View#"&amp;M$11&amp;"","Entity#"&amp;$D67&amp;"","Value#"&amp;M$10&amp;"","Account#"&amp;$B67&amp;"","ICP#"&amp;M$7&amp;"","Program#"&amp;M$8&amp;"","Movements#"&amp;$E67&amp;"","Data_Category#"&amp;M$3&amp;"","Reporting#"&amp;M$9&amp;"","ECP#"&amp;M$6&amp;""))</f>
        <v>#NAME?</v>
      </c>
      <c r="P67" s="45" t="e">
        <f ca="1">I58+I63-I67</f>
        <v>#NAME?</v>
      </c>
      <c r="Q67" s="45" t="e">
        <f t="shared" ref="Q67:S67" ca="1" si="7">J58+J63-J67</f>
        <v>#NAME?</v>
      </c>
      <c r="R67" s="45" t="e">
        <f t="shared" ca="1" si="7"/>
        <v>#NAME?</v>
      </c>
      <c r="S67" s="45" t="e">
        <f t="shared" ca="1" si="7"/>
        <v>#NAME?</v>
      </c>
      <c r="T67" s="45" t="e">
        <f ca="1">M58+M63-M67</f>
        <v>#NAME?</v>
      </c>
    </row>
    <row r="68" spans="2:20" ht="13.5" customHeight="1" x14ac:dyDescent="0.25">
      <c r="B68" s="12" t="s">
        <v>68</v>
      </c>
      <c r="C68" s="12"/>
      <c r="D68" s="11"/>
      <c r="E68" s="11"/>
      <c r="G68" s="22"/>
      <c r="H68" s="24"/>
      <c r="I68" s="24"/>
      <c r="J68" s="24"/>
      <c r="K68" s="24"/>
      <c r="L68" s="24"/>
      <c r="M68" s="24"/>
    </row>
    <row r="69" spans="2:20" ht="13.5" customHeight="1" x14ac:dyDescent="0.25">
      <c r="B69" s="12" t="s">
        <v>141</v>
      </c>
      <c r="C69" s="12" t="s">
        <v>142</v>
      </c>
      <c r="D69" s="11" t="s">
        <v>454</v>
      </c>
      <c r="E69" s="11" t="s">
        <v>34</v>
      </c>
      <c r="G69" s="30" t="s">
        <v>456</v>
      </c>
      <c r="H69" s="21" t="e">
        <f ca="1">IFERROR([2]!Hsgetvalue(H$12,"Scenario#"&amp;H$2&amp;"","Year#"&amp;H$5&amp;"","Period#"&amp;H$4&amp;"","View#"&amp;H$11&amp;"","Entity#"&amp;$D69&amp;"","Value#"&amp;H$10&amp;"","Account#"&amp;$B69&amp;"","ICP#"&amp;H$7&amp;"","Program#"&amp;H$8&amp;"","Movements#"&amp;$E69&amp;"","Data_Category#"&amp;H$3&amp;"","Reporting#"&amp;H$9&amp;"","ECP#"&amp;H$6&amp;"")/1000000,[2]!Hsgetvalue(H$12,"Scenario#"&amp;H$2&amp;"","Year#"&amp;H$5&amp;"","Period#"&amp;H$4&amp;"","View#"&amp;H$11&amp;"","Entity#"&amp;$D69&amp;"","Value#"&amp;H$10&amp;"","Account#"&amp;$B69&amp;"","ICP#"&amp;H$7&amp;"","Program#"&amp;H$8&amp;"","Movements#"&amp;$E69&amp;"","Data_Category#"&amp;H$3&amp;"","Reporting#"&amp;H$9&amp;"","ECP#"&amp;H$6&amp;""))</f>
        <v>#NAME?</v>
      </c>
      <c r="I69" s="21" t="e">
        <f ca="1">IFERROR([2]!Hsgetvalue(I$12,"Scenario#"&amp;I$2&amp;"","Year#"&amp;I$5&amp;"","Period#"&amp;I$4&amp;"","View#"&amp;I$11&amp;"","Entity#"&amp;$D69&amp;"","Value#"&amp;I$10&amp;"","Account#"&amp;$B69&amp;"","ICP#"&amp;I$7&amp;"","Program#"&amp;I$8&amp;"","Movements#"&amp;$E69&amp;"","Data_Category#"&amp;I$3&amp;"","Reporting#"&amp;I$9&amp;"","ECP#"&amp;I$6&amp;"")/1000000,[2]!Hsgetvalue(I$12,"Scenario#"&amp;I$2&amp;"","Year#"&amp;I$5&amp;"","Period#"&amp;I$4&amp;"","View#"&amp;I$11&amp;"","Entity#"&amp;$D69&amp;"","Value#"&amp;I$10&amp;"","Account#"&amp;$B69&amp;"","ICP#"&amp;I$7&amp;"","Program#"&amp;I$8&amp;"","Movements#"&amp;$E69&amp;"","Data_Category#"&amp;I$3&amp;"","Reporting#"&amp;I$9&amp;"","ECP#"&amp;I$6&amp;""))</f>
        <v>#NAME?</v>
      </c>
      <c r="J69" s="21" t="e">
        <f ca="1">IFERROR([2]!Hsgetvalue(J$12,"Scenario#"&amp;J$2&amp;"","Year#"&amp;J$5&amp;"","Period#"&amp;J$4&amp;"","View#"&amp;J$11&amp;"","Entity#"&amp;$D69&amp;"","Value#"&amp;J$10&amp;"","Account#"&amp;$B69&amp;"","ICP#"&amp;J$7&amp;"","Program#"&amp;J$8&amp;"","Movements#"&amp;$E69&amp;"","Data_Category#"&amp;J$3&amp;"","Reporting#"&amp;J$9&amp;"","ECP#"&amp;J$6&amp;"")/1000000,[2]!Hsgetvalue(J$12,"Scenario#"&amp;J$2&amp;"","Year#"&amp;J$5&amp;"","Period#"&amp;J$4&amp;"","View#"&amp;J$11&amp;"","Entity#"&amp;$D69&amp;"","Value#"&amp;J$10&amp;"","Account#"&amp;$B69&amp;"","ICP#"&amp;J$7&amp;"","Program#"&amp;J$8&amp;"","Movements#"&amp;$E69&amp;"","Data_Category#"&amp;J$3&amp;"","Reporting#"&amp;J$9&amp;"","ECP#"&amp;J$6&amp;""))</f>
        <v>#NAME?</v>
      </c>
      <c r="K69" s="21" t="e">
        <f ca="1">IFERROR([2]!Hsgetvalue(K$12,"Scenario#"&amp;K$2&amp;"","Year#"&amp;K$5&amp;"","Period#"&amp;K$4&amp;"","View#"&amp;K$11&amp;"","Entity#"&amp;$D69&amp;"","Value#"&amp;K$10&amp;"","Account#"&amp;$B69&amp;"","ICP#"&amp;K$7&amp;"","Program#"&amp;K$8&amp;"","Movements#"&amp;$E69&amp;"","Data_Category#"&amp;K$3&amp;"","Reporting#"&amp;K$9&amp;"","ECP#"&amp;K$6&amp;"")/1000000,[2]!Hsgetvalue(K$12,"Scenario#"&amp;K$2&amp;"","Year#"&amp;K$5&amp;"","Period#"&amp;K$4&amp;"","View#"&amp;K$11&amp;"","Entity#"&amp;$D69&amp;"","Value#"&amp;K$10&amp;"","Account#"&amp;$B69&amp;"","ICP#"&amp;K$7&amp;"","Program#"&amp;K$8&amp;"","Movements#"&amp;$E69&amp;"","Data_Category#"&amp;K$3&amp;"","Reporting#"&amp;K$9&amp;"","ECP#"&amp;K$6&amp;""))</f>
        <v>#NAME?</v>
      </c>
      <c r="L69" s="21" t="e">
        <f ca="1">IFERROR([2]!Hsgetvalue(L$12,"Scenario#"&amp;L$2&amp;"","Year#"&amp;L$5&amp;"","Period#"&amp;L$4&amp;"","View#"&amp;L$11&amp;"","Entity#"&amp;$D69&amp;"","Value#"&amp;L$10&amp;"","Account#"&amp;$B69&amp;"","ICP#"&amp;L$7&amp;"","Program#"&amp;L$8&amp;"","Movements#"&amp;$E69&amp;"","Data_Category#"&amp;L$3&amp;"","Reporting#"&amp;L$9&amp;"","ECP#"&amp;L$6&amp;"")/1000000,[2]!Hsgetvalue(L$12,"Scenario#"&amp;L$2&amp;"","Year#"&amp;L$5&amp;"","Period#"&amp;L$4&amp;"","View#"&amp;L$11&amp;"","Entity#"&amp;$D69&amp;"","Value#"&amp;L$10&amp;"","Account#"&amp;$B69&amp;"","ICP#"&amp;L$7&amp;"","Program#"&amp;L$8&amp;"","Movements#"&amp;$E69&amp;"","Data_Category#"&amp;L$3&amp;"","Reporting#"&amp;L$9&amp;"","ECP#"&amp;L$6&amp;""))</f>
        <v>#NAME?</v>
      </c>
      <c r="M69" s="21" t="e">
        <f ca="1">IFERROR([2]!Hsgetvalue(M$12,"Scenario#"&amp;M$2&amp;"","Year#"&amp;M$5&amp;"","Period#"&amp;M$4&amp;"","View#"&amp;M$11&amp;"","Entity#"&amp;$D69&amp;"","Value#"&amp;M$10&amp;"","Account#"&amp;$B69&amp;"","ICP#"&amp;M$7&amp;"","Program#"&amp;M$8&amp;"","Movements#"&amp;$E69&amp;"","Data_Category#"&amp;M$3&amp;"","Reporting#"&amp;M$9&amp;"","ECP#"&amp;M$6&amp;"")/1000000,[2]!Hsgetvalue(M$12,"Scenario#"&amp;M$2&amp;"","Year#"&amp;M$5&amp;"","Period#"&amp;M$4&amp;"","View#"&amp;M$11&amp;"","Entity#"&amp;$D69&amp;"","Value#"&amp;M$10&amp;"","Account#"&amp;$B69&amp;"","ICP#"&amp;M$7&amp;"","Program#"&amp;M$8&amp;"","Movements#"&amp;$E69&amp;"","Data_Category#"&amp;M$3&amp;"","Reporting#"&amp;M$9&amp;"","ECP#"&amp;M$6&amp;""))</f>
        <v>#NAME?</v>
      </c>
      <c r="P69" s="45" t="e">
        <f ca="1">+I56+I67-I69</f>
        <v>#NAME?</v>
      </c>
      <c r="Q69" s="45" t="e">
        <f t="shared" ref="Q69:S69" ca="1" si="8">+J56+J67-J69</f>
        <v>#NAME?</v>
      </c>
      <c r="R69" s="45" t="e">
        <f t="shared" ca="1" si="8"/>
        <v>#NAME?</v>
      </c>
      <c r="S69" s="45" t="e">
        <f t="shared" ca="1" si="8"/>
        <v>#NAME?</v>
      </c>
      <c r="T69" s="45" t="e">
        <f ca="1">+M56+M67-M69</f>
        <v>#NAME?</v>
      </c>
    </row>
    <row r="70" spans="2:20" ht="13.5" customHeight="1" x14ac:dyDescent="0.25">
      <c r="B70" s="12" t="s">
        <v>68</v>
      </c>
      <c r="C70" s="12"/>
      <c r="D70" s="11"/>
      <c r="E70" s="11"/>
      <c r="G70" s="125" t="s">
        <v>143</v>
      </c>
      <c r="H70" s="22"/>
      <c r="I70" s="22"/>
      <c r="J70" s="22"/>
      <c r="K70" s="22"/>
      <c r="L70" s="22"/>
      <c r="M70" s="22"/>
    </row>
    <row r="71" spans="2:20" ht="13.5" customHeight="1" x14ac:dyDescent="0.25">
      <c r="B71" s="12" t="s">
        <v>141</v>
      </c>
      <c r="C71" s="12" t="s">
        <v>142</v>
      </c>
      <c r="D71" s="11" t="s">
        <v>454</v>
      </c>
      <c r="E71" s="11" t="s">
        <v>34</v>
      </c>
      <c r="G71" s="30" t="s">
        <v>456</v>
      </c>
      <c r="H71" s="21" t="e">
        <f ca="1">IFERROR([2]!Hsgetvalue(H$12,"Scenario#"&amp;H$2&amp;"","Year#"&amp;H$5&amp;"","Period#"&amp;H$4&amp;"","View#"&amp;H$11&amp;"","Entity#"&amp;$D71&amp;"","Value#"&amp;H$10&amp;"","Account#"&amp;$B71&amp;"","ICP#"&amp;H$7&amp;"","Program#"&amp;H$8&amp;"","Movements#"&amp;$E71&amp;"","Data_Category#"&amp;H$3&amp;"","Reporting#"&amp;H$9&amp;"","ECP#"&amp;H$6&amp;"")/1000000,[2]!Hsgetvalue(H$12,"Scenario#"&amp;H$2&amp;"","Year#"&amp;H$5&amp;"","Period#"&amp;H$4&amp;"","View#"&amp;H$11&amp;"","Entity#"&amp;$D71&amp;"","Value#"&amp;H$10&amp;"","Account#"&amp;$B71&amp;"","ICP#"&amp;H$7&amp;"","Program#"&amp;H$8&amp;"","Movements#"&amp;$E71&amp;"","Data_Category#"&amp;H$3&amp;"","Reporting#"&amp;H$9&amp;"","ECP#"&amp;H$6&amp;""))</f>
        <v>#NAME?</v>
      </c>
      <c r="I71" s="21" t="e">
        <f ca="1">IFERROR([2]!Hsgetvalue(I$12,"Scenario#"&amp;I$2&amp;"","Year#"&amp;I$5&amp;"","Period#"&amp;I$4&amp;"","View#"&amp;I$11&amp;"","Entity#"&amp;$D71&amp;"","Value#"&amp;I$10&amp;"","Account#"&amp;$B71&amp;"","ICP#"&amp;I$7&amp;"","Program#"&amp;I$8&amp;"","Movements#"&amp;$E71&amp;"","Data_Category#"&amp;I$3&amp;"","Reporting#"&amp;I$9&amp;"","ECP#"&amp;I$6&amp;"")/1000000,[2]!Hsgetvalue(I$12,"Scenario#"&amp;I$2&amp;"","Year#"&amp;I$5&amp;"","Period#"&amp;I$4&amp;"","View#"&amp;I$11&amp;"","Entity#"&amp;$D71&amp;"","Value#"&amp;I$10&amp;"","Account#"&amp;$B71&amp;"","ICP#"&amp;I$7&amp;"","Program#"&amp;I$8&amp;"","Movements#"&amp;$E71&amp;"","Data_Category#"&amp;I$3&amp;"","Reporting#"&amp;I$9&amp;"","ECP#"&amp;I$6&amp;""))</f>
        <v>#NAME?</v>
      </c>
      <c r="J71" s="21" t="e">
        <f ca="1">IFERROR([2]!Hsgetvalue(J$12,"Scenario#"&amp;J$2&amp;"","Year#"&amp;J$5&amp;"","Period#"&amp;J$4&amp;"","View#"&amp;J$11&amp;"","Entity#"&amp;$D71&amp;"","Value#"&amp;J$10&amp;"","Account#"&amp;$B71&amp;"","ICP#"&amp;J$7&amp;"","Program#"&amp;J$8&amp;"","Movements#"&amp;$E71&amp;"","Data_Category#"&amp;J$3&amp;"","Reporting#"&amp;J$9&amp;"","ECP#"&amp;J$6&amp;"")/1000000,[2]!Hsgetvalue(J$12,"Scenario#"&amp;J$2&amp;"","Year#"&amp;J$5&amp;"","Period#"&amp;J$4&amp;"","View#"&amp;J$11&amp;"","Entity#"&amp;$D71&amp;"","Value#"&amp;J$10&amp;"","Account#"&amp;$B71&amp;"","ICP#"&amp;J$7&amp;"","Program#"&amp;J$8&amp;"","Movements#"&amp;$E71&amp;"","Data_Category#"&amp;J$3&amp;"","Reporting#"&amp;J$9&amp;"","ECP#"&amp;J$6&amp;""))</f>
        <v>#NAME?</v>
      </c>
      <c r="K71" s="21" t="e">
        <f ca="1">IFERROR([2]!Hsgetvalue(K$12,"Scenario#"&amp;K$2&amp;"","Year#"&amp;K$5&amp;"","Period#"&amp;K$4&amp;"","View#"&amp;K$11&amp;"","Entity#"&amp;$D71&amp;"","Value#"&amp;K$10&amp;"","Account#"&amp;$B71&amp;"","ICP#"&amp;K$7&amp;"","Program#"&amp;K$8&amp;"","Movements#"&amp;$E71&amp;"","Data_Category#"&amp;K$3&amp;"","Reporting#"&amp;K$9&amp;"","ECP#"&amp;K$6&amp;"")/1000000,[2]!Hsgetvalue(K$12,"Scenario#"&amp;K$2&amp;"","Year#"&amp;K$5&amp;"","Period#"&amp;K$4&amp;"","View#"&amp;K$11&amp;"","Entity#"&amp;$D71&amp;"","Value#"&amp;K$10&amp;"","Account#"&amp;$B71&amp;"","ICP#"&amp;K$7&amp;"","Program#"&amp;K$8&amp;"","Movements#"&amp;$E71&amp;"","Data_Category#"&amp;K$3&amp;"","Reporting#"&amp;K$9&amp;"","ECP#"&amp;K$6&amp;""))</f>
        <v>#NAME?</v>
      </c>
      <c r="L71" s="21" t="e">
        <f ca="1">IFERROR([2]!Hsgetvalue(L$12,"Scenario#"&amp;L$2&amp;"","Year#"&amp;L$5&amp;"","Period#"&amp;L$4&amp;"","View#"&amp;L$11&amp;"","Entity#"&amp;$D71&amp;"","Value#"&amp;L$10&amp;"","Account#"&amp;$B71&amp;"","ICP#"&amp;L$7&amp;"","Program#"&amp;L$8&amp;"","Movements#"&amp;$E71&amp;"","Data_Category#"&amp;L$3&amp;"","Reporting#"&amp;L$9&amp;"","ECP#"&amp;L$6&amp;"")/1000000,[2]!Hsgetvalue(L$12,"Scenario#"&amp;L$2&amp;"","Year#"&amp;L$5&amp;"","Period#"&amp;L$4&amp;"","View#"&amp;L$11&amp;"","Entity#"&amp;$D71&amp;"","Value#"&amp;L$10&amp;"","Account#"&amp;$B71&amp;"","ICP#"&amp;L$7&amp;"","Program#"&amp;L$8&amp;"","Movements#"&amp;$E71&amp;"","Data_Category#"&amp;L$3&amp;"","Reporting#"&amp;L$9&amp;"","ECP#"&amp;L$6&amp;""))</f>
        <v>#NAME?</v>
      </c>
      <c r="M71" s="21" t="e">
        <f ca="1">IFERROR([2]!Hsgetvalue(M$12,"Scenario#"&amp;M$2&amp;"","Year#"&amp;M$5&amp;"","Period#"&amp;M$4&amp;"","View#"&amp;M$11&amp;"","Entity#"&amp;$D71&amp;"","Value#"&amp;M$10&amp;"","Account#"&amp;$B71&amp;"","ICP#"&amp;M$7&amp;"","Program#"&amp;M$8&amp;"","Movements#"&amp;$E71&amp;"","Data_Category#"&amp;M$3&amp;"","Reporting#"&amp;M$9&amp;"","ECP#"&amp;M$6&amp;"")/1000000,[2]!Hsgetvalue(M$12,"Scenario#"&amp;M$2&amp;"","Year#"&amp;M$5&amp;"","Period#"&amp;M$4&amp;"","View#"&amp;M$11&amp;"","Entity#"&amp;$D71&amp;"","Value#"&amp;M$10&amp;"","Account#"&amp;$B71&amp;"","ICP#"&amp;M$7&amp;"","Program#"&amp;M$8&amp;"","Movements#"&amp;$E71&amp;"","Data_Category#"&amp;M$3&amp;"","Reporting#"&amp;M$9&amp;"","ECP#"&amp;M$6&amp;""))</f>
        <v>#NAME?</v>
      </c>
      <c r="P71" s="45" t="e">
        <f ca="1">I69-I71</f>
        <v>#NAME?</v>
      </c>
      <c r="Q71" s="45" t="e">
        <f t="shared" ref="Q71:S71" ca="1" si="9">J69-J71</f>
        <v>#NAME?</v>
      </c>
      <c r="R71" s="45" t="e">
        <f t="shared" ca="1" si="9"/>
        <v>#NAME?</v>
      </c>
      <c r="S71" s="45" t="e">
        <f t="shared" ca="1" si="9"/>
        <v>#NAME?</v>
      </c>
      <c r="T71" s="45" t="e">
        <f ca="1">M69-M71</f>
        <v>#NAME?</v>
      </c>
    </row>
    <row r="72" spans="2:20" ht="13.5" customHeight="1" x14ac:dyDescent="0.25">
      <c r="B72" s="12" t="s">
        <v>68</v>
      </c>
      <c r="C72" s="12"/>
      <c r="D72" s="11"/>
      <c r="E72" s="11"/>
      <c r="G72" s="20" t="s">
        <v>144</v>
      </c>
      <c r="H72" s="18" t="e">
        <f t="shared" ref="H72:I72" ca="1" si="10">-H67-H54</f>
        <v>#NAME?</v>
      </c>
      <c r="I72" s="18" t="e">
        <f t="shared" ca="1" si="10"/>
        <v>#NAME?</v>
      </c>
      <c r="J72" s="18" t="e">
        <f ca="1">-J67-J54</f>
        <v>#NAME?</v>
      </c>
      <c r="K72" s="18" t="e">
        <f t="shared" ref="K72:M72" ca="1" si="11">-K67-K54</f>
        <v>#NAME?</v>
      </c>
      <c r="L72" s="18" t="e">
        <f t="shared" ca="1" si="11"/>
        <v>#NAME?</v>
      </c>
      <c r="M72" s="18" t="e">
        <f t="shared" ca="1" si="11"/>
        <v>#NAME?</v>
      </c>
      <c r="P72" s="45" t="e">
        <f ca="1">I54+I67+I72</f>
        <v>#NAME?</v>
      </c>
      <c r="Q72" s="45" t="e">
        <f t="shared" ref="Q72:S72" ca="1" si="12">J54+J67+J72</f>
        <v>#NAME?</v>
      </c>
      <c r="R72" s="45" t="e">
        <f t="shared" ca="1" si="12"/>
        <v>#NAME?</v>
      </c>
      <c r="S72" s="45" t="e">
        <f t="shared" ca="1" si="12"/>
        <v>#NAME?</v>
      </c>
      <c r="T72" s="45" t="e">
        <f ca="1">M54+M67+M72</f>
        <v>#NAME?</v>
      </c>
    </row>
    <row r="73" spans="2:20" ht="13.5" customHeight="1" x14ac:dyDescent="0.25">
      <c r="B73" s="12" t="s">
        <v>95</v>
      </c>
      <c r="C73" s="12" t="s">
        <v>96</v>
      </c>
      <c r="D73" s="11" t="s">
        <v>454</v>
      </c>
      <c r="E73" s="11" t="s">
        <v>34</v>
      </c>
      <c r="G73" s="30" t="s">
        <v>145</v>
      </c>
      <c r="H73" s="21" t="e">
        <f ca="1">IFERROR([2]!Hsgetvalue(H$12,"Scenario#"&amp;H$2&amp;"","Year#"&amp;H$5&amp;"","Period#"&amp;H$4&amp;"","View#"&amp;H$11&amp;"","Entity#"&amp;$D73&amp;"","Value#"&amp;H$10&amp;"","Account#"&amp;$B73&amp;"","ICP#"&amp;H$7&amp;"","Program#"&amp;H$8&amp;"","Movements#"&amp;$E73&amp;"","Data_Category#"&amp;H$3&amp;"","Reporting#"&amp;H$9&amp;"","ECP#"&amp;H$6&amp;"")/1000000,[2]!Hsgetvalue(H$12,"Scenario#"&amp;H$2&amp;"","Year#"&amp;H$5&amp;"","Period#"&amp;H$4&amp;"","View#"&amp;H$11&amp;"","Entity#"&amp;$D73&amp;"","Value#"&amp;H$10&amp;"","Account#"&amp;$B73&amp;"","ICP#"&amp;H$7&amp;"","Program#"&amp;H$8&amp;"","Movements#"&amp;$E73&amp;"","Data_Category#"&amp;H$3&amp;"","Reporting#"&amp;H$9&amp;"","ECP#"&amp;H$6&amp;""))</f>
        <v>#NAME?</v>
      </c>
      <c r="I73" s="21" t="e">
        <f ca="1">IFERROR([2]!Hsgetvalue(I$12,"Scenario#"&amp;I$2&amp;"","Year#"&amp;I$5&amp;"","Period#"&amp;I$4&amp;"","View#"&amp;I$11&amp;"","Entity#"&amp;$D73&amp;"","Value#"&amp;I$10&amp;"","Account#"&amp;$B73&amp;"","ICP#"&amp;I$7&amp;"","Program#"&amp;I$8&amp;"","Movements#"&amp;$E73&amp;"","Data_Category#"&amp;I$3&amp;"","Reporting#"&amp;I$9&amp;"","ECP#"&amp;I$6&amp;"")/1000000,[2]!Hsgetvalue(I$12,"Scenario#"&amp;I$2&amp;"","Year#"&amp;I$5&amp;"","Period#"&amp;I$4&amp;"","View#"&amp;I$11&amp;"","Entity#"&amp;$D73&amp;"","Value#"&amp;I$10&amp;"","Account#"&amp;$B73&amp;"","ICP#"&amp;I$7&amp;"","Program#"&amp;I$8&amp;"","Movements#"&amp;$E73&amp;"","Data_Category#"&amp;I$3&amp;"","Reporting#"&amp;I$9&amp;"","ECP#"&amp;I$6&amp;""))</f>
        <v>#NAME?</v>
      </c>
      <c r="J73" s="21" t="e">
        <f ca="1">IFERROR([2]!Hsgetvalue(J$12,"Scenario#"&amp;J$2&amp;"","Year#"&amp;J$5&amp;"","Period#"&amp;J$4&amp;"","View#"&amp;J$11&amp;"","Entity#"&amp;$D73&amp;"","Value#"&amp;J$10&amp;"","Account#"&amp;$B73&amp;"","ICP#"&amp;J$7&amp;"","Program#"&amp;J$8&amp;"","Movements#"&amp;$E73&amp;"","Data_Category#"&amp;J$3&amp;"","Reporting#"&amp;J$9&amp;"","ECP#"&amp;J$6&amp;"")/1000000,[2]!Hsgetvalue(J$12,"Scenario#"&amp;J$2&amp;"","Year#"&amp;J$5&amp;"","Period#"&amp;J$4&amp;"","View#"&amp;J$11&amp;"","Entity#"&amp;$D73&amp;"","Value#"&amp;J$10&amp;"","Account#"&amp;$B73&amp;"","ICP#"&amp;J$7&amp;"","Program#"&amp;J$8&amp;"","Movements#"&amp;$E73&amp;"","Data_Category#"&amp;J$3&amp;"","Reporting#"&amp;J$9&amp;"","ECP#"&amp;J$6&amp;""))</f>
        <v>#NAME?</v>
      </c>
      <c r="K73" s="21" t="e">
        <f ca="1">IFERROR([2]!Hsgetvalue(K$12,"Scenario#"&amp;K$2&amp;"","Year#"&amp;K$5&amp;"","Period#"&amp;K$4&amp;"","View#"&amp;K$11&amp;"","Entity#"&amp;$D73&amp;"","Value#"&amp;K$10&amp;"","Account#"&amp;$B73&amp;"","ICP#"&amp;K$7&amp;"","Program#"&amp;K$8&amp;"","Movements#"&amp;$E73&amp;"","Data_Category#"&amp;K$3&amp;"","Reporting#"&amp;K$9&amp;"","ECP#"&amp;K$6&amp;"")/1000000,[2]!Hsgetvalue(K$12,"Scenario#"&amp;K$2&amp;"","Year#"&amp;K$5&amp;"","Period#"&amp;K$4&amp;"","View#"&amp;K$11&amp;"","Entity#"&amp;$D73&amp;"","Value#"&amp;K$10&amp;"","Account#"&amp;$B73&amp;"","ICP#"&amp;K$7&amp;"","Program#"&amp;K$8&amp;"","Movements#"&amp;$E73&amp;"","Data_Category#"&amp;K$3&amp;"","Reporting#"&amp;K$9&amp;"","ECP#"&amp;K$6&amp;""))</f>
        <v>#NAME?</v>
      </c>
      <c r="L73" s="21" t="e">
        <f ca="1">IFERROR([2]!Hsgetvalue(L$12,"Scenario#"&amp;L$2&amp;"","Year#"&amp;L$5&amp;"","Period#"&amp;L$4&amp;"","View#"&amp;L$11&amp;"","Entity#"&amp;$D73&amp;"","Value#"&amp;L$10&amp;"","Account#"&amp;$B73&amp;"","ICP#"&amp;L$7&amp;"","Program#"&amp;L$8&amp;"","Movements#"&amp;$E73&amp;"","Data_Category#"&amp;L$3&amp;"","Reporting#"&amp;L$9&amp;"","ECP#"&amp;L$6&amp;"")/1000000,[2]!Hsgetvalue(L$12,"Scenario#"&amp;L$2&amp;"","Year#"&amp;L$5&amp;"","Period#"&amp;L$4&amp;"","View#"&amp;L$11&amp;"","Entity#"&amp;$D73&amp;"","Value#"&amp;L$10&amp;"","Account#"&amp;$B73&amp;"","ICP#"&amp;L$7&amp;"","Program#"&amp;L$8&amp;"","Movements#"&amp;$E73&amp;"","Data_Category#"&amp;L$3&amp;"","Reporting#"&amp;L$9&amp;"","ECP#"&amp;L$6&amp;""))</f>
        <v>#NAME?</v>
      </c>
      <c r="M73" s="21" t="e">
        <f ca="1">IFERROR([2]!Hsgetvalue(M$12,"Scenario#"&amp;M$2&amp;"","Year#"&amp;M$5&amp;"","Period#"&amp;M$4&amp;"","View#"&amp;M$11&amp;"","Entity#"&amp;$D73&amp;"","Value#"&amp;M$10&amp;"","Account#"&amp;$B73&amp;"","ICP#"&amp;M$7&amp;"","Program#"&amp;M$8&amp;"","Movements#"&amp;$E73&amp;"","Data_Category#"&amp;M$3&amp;"","Reporting#"&amp;M$9&amp;"","ECP#"&amp;M$6&amp;"")/1000000,[2]!Hsgetvalue(M$12,"Scenario#"&amp;M$2&amp;"","Year#"&amp;M$5&amp;"","Period#"&amp;M$4&amp;"","View#"&amp;M$11&amp;"","Entity#"&amp;$D73&amp;"","Value#"&amp;M$10&amp;"","Account#"&amp;$B73&amp;"","ICP#"&amp;M$7&amp;"","Program#"&amp;M$8&amp;"","Movements#"&amp;$E73&amp;"","Data_Category#"&amp;M$3&amp;"","Reporting#"&amp;M$9&amp;"","ECP#"&amp;M$6&amp;""))</f>
        <v>#NAME?</v>
      </c>
      <c r="P73" s="45" t="e">
        <f ca="1">I45-I73</f>
        <v>#NAME?</v>
      </c>
      <c r="Q73" s="45" t="e">
        <f t="shared" ref="Q73:S73" ca="1" si="13">J45-J73</f>
        <v>#NAME?</v>
      </c>
      <c r="R73" s="45" t="e">
        <f t="shared" ca="1" si="13"/>
        <v>#NAME?</v>
      </c>
      <c r="S73" s="45" t="e">
        <f t="shared" ca="1" si="13"/>
        <v>#NAME?</v>
      </c>
      <c r="T73" s="45" t="e">
        <f ca="1">M45-M73</f>
        <v>#NAME?</v>
      </c>
    </row>
    <row r="74" spans="2:20" ht="13.5" customHeight="1" x14ac:dyDescent="0.25">
      <c r="B74" s="12" t="s">
        <v>68</v>
      </c>
      <c r="C74" s="12"/>
      <c r="D74" s="11"/>
      <c r="E74" s="11"/>
      <c r="G74" s="125" t="s">
        <v>146</v>
      </c>
      <c r="H74" s="24"/>
      <c r="I74" s="24"/>
      <c r="J74" s="24"/>
      <c r="K74" s="24"/>
      <c r="L74" s="24"/>
      <c r="M74" s="24"/>
    </row>
    <row r="75" spans="2:20" ht="12" customHeight="1" x14ac:dyDescent="0.25">
      <c r="B75" s="12" t="s">
        <v>147</v>
      </c>
      <c r="C75" s="12" t="s">
        <v>148</v>
      </c>
      <c r="D75" s="11" t="s">
        <v>454</v>
      </c>
      <c r="E75" s="11" t="s">
        <v>34</v>
      </c>
      <c r="G75" s="33" t="s">
        <v>148</v>
      </c>
      <c r="H75" s="18" t="e">
        <f ca="1">IFERROR([2]!Hsgetvalue(H$12,"Scenario#"&amp;H$2&amp;"","Year#"&amp;H$5&amp;"","Period#"&amp;H$4&amp;"","View#"&amp;H$11&amp;"","Entity#"&amp;$D75&amp;"","Value#"&amp;H$10&amp;"","Account#"&amp;$B75&amp;"","ICP#"&amp;H$7&amp;"","Program#"&amp;H$8&amp;"","Movements#"&amp;$E75&amp;"","Data_Category#"&amp;H$3&amp;"","Reporting#"&amp;H$9&amp;"","ECP#"&amp;H$6&amp;"")/1000000,[2]!Hsgetvalue(H$12,"Scenario#"&amp;H$2&amp;"","Year#"&amp;H$5&amp;"","Period#"&amp;H$4&amp;"","View#"&amp;H$11&amp;"","Entity#"&amp;$D75&amp;"","Value#"&amp;H$10&amp;"","Account#"&amp;$B75&amp;"","ICP#"&amp;H$7&amp;"","Program#"&amp;H$8&amp;"","Movements#"&amp;$E75&amp;"","Data_Category#"&amp;H$3&amp;"","Reporting#"&amp;H$9&amp;"","ECP#"&amp;H$6&amp;""))</f>
        <v>#NAME?</v>
      </c>
      <c r="I75" s="18" t="e">
        <f ca="1">IFERROR([2]!Hsgetvalue(I$12,"Scenario#"&amp;I$2&amp;"","Year#"&amp;I$5&amp;"","Period#"&amp;I$4&amp;"","View#"&amp;I$11&amp;"","Entity#"&amp;$D75&amp;"","Value#"&amp;I$10&amp;"","Account#"&amp;$B75&amp;"","ICP#"&amp;I$7&amp;"","Program#"&amp;I$8&amp;"","Movements#"&amp;$E75&amp;"","Data_Category#"&amp;I$3&amp;"","Reporting#"&amp;I$9&amp;"","ECP#"&amp;I$6&amp;"")/1000000,[2]!Hsgetvalue(I$12,"Scenario#"&amp;I$2&amp;"","Year#"&amp;I$5&amp;"","Period#"&amp;I$4&amp;"","View#"&amp;I$11&amp;"","Entity#"&amp;$D75&amp;"","Value#"&amp;I$10&amp;"","Account#"&amp;$B75&amp;"","ICP#"&amp;I$7&amp;"","Program#"&amp;I$8&amp;"","Movements#"&amp;$E75&amp;"","Data_Category#"&amp;I$3&amp;"","Reporting#"&amp;I$9&amp;"","ECP#"&amp;I$6&amp;""))</f>
        <v>#NAME?</v>
      </c>
      <c r="J75" s="18" t="e">
        <f ca="1">IFERROR([2]!Hsgetvalue(J$12,"Scenario#"&amp;J$2&amp;"","Year#"&amp;J$5&amp;"","Period#"&amp;J$4&amp;"","View#"&amp;J$11&amp;"","Entity#"&amp;$D75&amp;"","Value#"&amp;J$10&amp;"","Account#"&amp;$B75&amp;"","ICP#"&amp;J$7&amp;"","Program#"&amp;J$8&amp;"","Movements#"&amp;$E75&amp;"","Data_Category#"&amp;J$3&amp;"","Reporting#"&amp;J$9&amp;"","ECP#"&amp;J$6&amp;"")/1000000,[2]!Hsgetvalue(J$12,"Scenario#"&amp;J$2&amp;"","Year#"&amp;J$5&amp;"","Period#"&amp;J$4&amp;"","View#"&amp;J$11&amp;"","Entity#"&amp;$D75&amp;"","Value#"&amp;J$10&amp;"","Account#"&amp;$B75&amp;"","ICP#"&amp;J$7&amp;"","Program#"&amp;J$8&amp;"","Movements#"&amp;$E75&amp;"","Data_Category#"&amp;J$3&amp;"","Reporting#"&amp;J$9&amp;"","ECP#"&amp;J$6&amp;""))</f>
        <v>#NAME?</v>
      </c>
      <c r="K75" s="18" t="e">
        <f ca="1">IFERROR([2]!Hsgetvalue(K$12,"Scenario#"&amp;K$2&amp;"","Year#"&amp;K$5&amp;"","Period#"&amp;K$4&amp;"","View#"&amp;K$11&amp;"","Entity#"&amp;$D75&amp;"","Value#"&amp;K$10&amp;"","Account#"&amp;$B75&amp;"","ICP#"&amp;K$7&amp;"","Program#"&amp;K$8&amp;"","Movements#"&amp;$E75&amp;"","Data_Category#"&amp;K$3&amp;"","Reporting#"&amp;K$9&amp;"","ECP#"&amp;K$6&amp;"")/1000000,[2]!Hsgetvalue(K$12,"Scenario#"&amp;K$2&amp;"","Year#"&amp;K$5&amp;"","Period#"&amp;K$4&amp;"","View#"&amp;K$11&amp;"","Entity#"&amp;$D75&amp;"","Value#"&amp;K$10&amp;"","Account#"&amp;$B75&amp;"","ICP#"&amp;K$7&amp;"","Program#"&amp;K$8&amp;"","Movements#"&amp;$E75&amp;"","Data_Category#"&amp;K$3&amp;"","Reporting#"&amp;K$9&amp;"","ECP#"&amp;K$6&amp;""))</f>
        <v>#NAME?</v>
      </c>
      <c r="L75" s="18" t="e">
        <f ca="1">IFERROR([2]!Hsgetvalue(L$12,"Scenario#"&amp;L$2&amp;"","Year#"&amp;L$5&amp;"","Period#"&amp;L$4&amp;"","View#"&amp;L$11&amp;"","Entity#"&amp;$D75&amp;"","Value#"&amp;L$10&amp;"","Account#"&amp;$B75&amp;"","ICP#"&amp;L$7&amp;"","Program#"&amp;L$8&amp;"","Movements#"&amp;$E75&amp;"","Data_Category#"&amp;L$3&amp;"","Reporting#"&amp;L$9&amp;"","ECP#"&amp;L$6&amp;"")/1000000,[2]!Hsgetvalue(L$12,"Scenario#"&amp;L$2&amp;"","Year#"&amp;L$5&amp;"","Period#"&amp;L$4&amp;"","View#"&amp;L$11&amp;"","Entity#"&amp;$D75&amp;"","Value#"&amp;L$10&amp;"","Account#"&amp;$B75&amp;"","ICP#"&amp;L$7&amp;"","Program#"&amp;L$8&amp;"","Movements#"&amp;$E75&amp;"","Data_Category#"&amp;L$3&amp;"","Reporting#"&amp;L$9&amp;"","ECP#"&amp;L$6&amp;""))</f>
        <v>#NAME?</v>
      </c>
      <c r="M75" s="18" t="e">
        <f ca="1">IFERROR([2]!Hsgetvalue(M$12,"Scenario#"&amp;M$2&amp;"","Year#"&amp;M$5&amp;"","Period#"&amp;M$4&amp;"","View#"&amp;M$11&amp;"","Entity#"&amp;$D75&amp;"","Value#"&amp;M$10&amp;"","Account#"&amp;$B75&amp;"","ICP#"&amp;M$7&amp;"","Program#"&amp;M$8&amp;"","Movements#"&amp;$E75&amp;"","Data_Category#"&amp;M$3&amp;"","Reporting#"&amp;M$9&amp;"","ECP#"&amp;M$6&amp;"")/1000000,[2]!Hsgetvalue(M$12,"Scenario#"&amp;M$2&amp;"","Year#"&amp;M$5&amp;"","Period#"&amp;M$4&amp;"","View#"&amp;M$11&amp;"","Entity#"&amp;$D75&amp;"","Value#"&amp;M$10&amp;"","Account#"&amp;$B75&amp;"","ICP#"&amp;M$7&amp;"","Program#"&amp;M$8&amp;"","Movements#"&amp;$E75&amp;"","Data_Category#"&amp;M$3&amp;"","Reporting#"&amp;M$9&amp;"","ECP#"&amp;M$6&amp;""))</f>
        <v>#NAME?</v>
      </c>
    </row>
    <row r="76" spans="2:20" ht="12" customHeight="1" x14ac:dyDescent="0.25">
      <c r="B76" s="12" t="s">
        <v>149</v>
      </c>
      <c r="C76" s="12" t="s">
        <v>150</v>
      </c>
      <c r="D76" s="11" t="s">
        <v>454</v>
      </c>
      <c r="E76" s="11" t="s">
        <v>34</v>
      </c>
      <c r="G76" s="33" t="s">
        <v>150</v>
      </c>
      <c r="H76" s="18" t="e">
        <f ca="1">IFERROR([2]!Hsgetvalue(H$12,"Scenario#"&amp;H$2&amp;"","Year#"&amp;H$5&amp;"","Period#"&amp;H$4&amp;"","View#"&amp;H$11&amp;"","Entity#"&amp;$D76&amp;"","Value#"&amp;H$10&amp;"","Account#"&amp;$B76&amp;"","ICP#"&amp;H$7&amp;"","Program#"&amp;H$8&amp;"","Movements#"&amp;$E76&amp;"","Data_Category#"&amp;H$3&amp;"","Reporting#"&amp;H$9&amp;"","ECP#"&amp;H$6&amp;"")/1000000,[2]!Hsgetvalue(H$12,"Scenario#"&amp;H$2&amp;"","Year#"&amp;H$5&amp;"","Period#"&amp;H$4&amp;"","View#"&amp;H$11&amp;"","Entity#"&amp;$D76&amp;"","Value#"&amp;H$10&amp;"","Account#"&amp;$B76&amp;"","ICP#"&amp;H$7&amp;"","Program#"&amp;H$8&amp;"","Movements#"&amp;$E76&amp;"","Data_Category#"&amp;H$3&amp;"","Reporting#"&amp;H$9&amp;"","ECP#"&amp;H$6&amp;""))</f>
        <v>#NAME?</v>
      </c>
      <c r="I76" s="18" t="e">
        <f ca="1">IFERROR([2]!Hsgetvalue(I$12,"Scenario#"&amp;I$2&amp;"","Year#"&amp;I$5&amp;"","Period#"&amp;I$4&amp;"","View#"&amp;I$11&amp;"","Entity#"&amp;$D76&amp;"","Value#"&amp;I$10&amp;"","Account#"&amp;$B76&amp;"","ICP#"&amp;I$7&amp;"","Program#"&amp;I$8&amp;"","Movements#"&amp;$E76&amp;"","Data_Category#"&amp;I$3&amp;"","Reporting#"&amp;I$9&amp;"","ECP#"&amp;I$6&amp;"")/1000000,[2]!Hsgetvalue(I$12,"Scenario#"&amp;I$2&amp;"","Year#"&amp;I$5&amp;"","Period#"&amp;I$4&amp;"","View#"&amp;I$11&amp;"","Entity#"&amp;$D76&amp;"","Value#"&amp;I$10&amp;"","Account#"&amp;$B76&amp;"","ICP#"&amp;I$7&amp;"","Program#"&amp;I$8&amp;"","Movements#"&amp;$E76&amp;"","Data_Category#"&amp;I$3&amp;"","Reporting#"&amp;I$9&amp;"","ECP#"&amp;I$6&amp;""))</f>
        <v>#NAME?</v>
      </c>
      <c r="J76" s="18" t="e">
        <f ca="1">IFERROR([2]!Hsgetvalue(J$12,"Scenario#"&amp;J$2&amp;"","Year#"&amp;J$5&amp;"","Period#"&amp;J$4&amp;"","View#"&amp;J$11&amp;"","Entity#"&amp;$D76&amp;"","Value#"&amp;J$10&amp;"","Account#"&amp;$B76&amp;"","ICP#"&amp;J$7&amp;"","Program#"&amp;J$8&amp;"","Movements#"&amp;$E76&amp;"","Data_Category#"&amp;J$3&amp;"","Reporting#"&amp;J$9&amp;"","ECP#"&amp;J$6&amp;"")/1000000,[2]!Hsgetvalue(J$12,"Scenario#"&amp;J$2&amp;"","Year#"&amp;J$5&amp;"","Period#"&amp;J$4&amp;"","View#"&amp;J$11&amp;"","Entity#"&amp;$D76&amp;"","Value#"&amp;J$10&amp;"","Account#"&amp;$B76&amp;"","ICP#"&amp;J$7&amp;"","Program#"&amp;J$8&amp;"","Movements#"&amp;$E76&amp;"","Data_Category#"&amp;J$3&amp;"","Reporting#"&amp;J$9&amp;"","ECP#"&amp;J$6&amp;""))</f>
        <v>#NAME?</v>
      </c>
      <c r="K76" s="18" t="e">
        <f ca="1">IFERROR([2]!Hsgetvalue(K$12,"Scenario#"&amp;K$2&amp;"","Year#"&amp;K$5&amp;"","Period#"&amp;K$4&amp;"","View#"&amp;K$11&amp;"","Entity#"&amp;$D76&amp;"","Value#"&amp;K$10&amp;"","Account#"&amp;$B76&amp;"","ICP#"&amp;K$7&amp;"","Program#"&amp;K$8&amp;"","Movements#"&amp;$E76&amp;"","Data_Category#"&amp;K$3&amp;"","Reporting#"&amp;K$9&amp;"","ECP#"&amp;K$6&amp;"")/1000000,[2]!Hsgetvalue(K$12,"Scenario#"&amp;K$2&amp;"","Year#"&amp;K$5&amp;"","Period#"&amp;K$4&amp;"","View#"&amp;K$11&amp;"","Entity#"&amp;$D76&amp;"","Value#"&amp;K$10&amp;"","Account#"&amp;$B76&amp;"","ICP#"&amp;K$7&amp;"","Program#"&amp;K$8&amp;"","Movements#"&amp;$E76&amp;"","Data_Category#"&amp;K$3&amp;"","Reporting#"&amp;K$9&amp;"","ECP#"&amp;K$6&amp;""))</f>
        <v>#NAME?</v>
      </c>
      <c r="L76" s="18" t="e">
        <f ca="1">IFERROR([2]!Hsgetvalue(L$12,"Scenario#"&amp;L$2&amp;"","Year#"&amp;L$5&amp;"","Period#"&amp;L$4&amp;"","View#"&amp;L$11&amp;"","Entity#"&amp;$D76&amp;"","Value#"&amp;L$10&amp;"","Account#"&amp;$B76&amp;"","ICP#"&amp;L$7&amp;"","Program#"&amp;L$8&amp;"","Movements#"&amp;$E76&amp;"","Data_Category#"&amp;L$3&amp;"","Reporting#"&amp;L$9&amp;"","ECP#"&amp;L$6&amp;"")/1000000,[2]!Hsgetvalue(L$12,"Scenario#"&amp;L$2&amp;"","Year#"&amp;L$5&amp;"","Period#"&amp;L$4&amp;"","View#"&amp;L$11&amp;"","Entity#"&amp;$D76&amp;"","Value#"&amp;L$10&amp;"","Account#"&amp;$B76&amp;"","ICP#"&amp;L$7&amp;"","Program#"&amp;L$8&amp;"","Movements#"&amp;$E76&amp;"","Data_Category#"&amp;L$3&amp;"","Reporting#"&amp;L$9&amp;"","ECP#"&amp;L$6&amp;""))</f>
        <v>#NAME?</v>
      </c>
      <c r="M76" s="18" t="e">
        <f ca="1">IFERROR([2]!Hsgetvalue(M$12,"Scenario#"&amp;M$2&amp;"","Year#"&amp;M$5&amp;"","Period#"&amp;M$4&amp;"","View#"&amp;M$11&amp;"","Entity#"&amp;$D76&amp;"","Value#"&amp;M$10&amp;"","Account#"&amp;$B76&amp;"","ICP#"&amp;M$7&amp;"","Program#"&amp;M$8&amp;"","Movements#"&amp;$E76&amp;"","Data_Category#"&amp;M$3&amp;"","Reporting#"&amp;M$9&amp;"","ECP#"&amp;M$6&amp;"")/1000000,[2]!Hsgetvalue(M$12,"Scenario#"&amp;M$2&amp;"","Year#"&amp;M$5&amp;"","Period#"&amp;M$4&amp;"","View#"&amp;M$11&amp;"","Entity#"&amp;$D76&amp;"","Value#"&amp;M$10&amp;"","Account#"&amp;$B76&amp;"","ICP#"&amp;M$7&amp;"","Program#"&amp;M$8&amp;"","Movements#"&amp;$E76&amp;"","Data_Category#"&amp;M$3&amp;"","Reporting#"&amp;M$9&amp;"","ECP#"&amp;M$6&amp;""))</f>
        <v>#NAME?</v>
      </c>
    </row>
    <row r="77" spans="2:20" ht="12" customHeight="1" x14ac:dyDescent="0.25">
      <c r="B77" s="12" t="s">
        <v>151</v>
      </c>
      <c r="C77" s="12" t="s">
        <v>152</v>
      </c>
      <c r="D77" s="11" t="s">
        <v>454</v>
      </c>
      <c r="E77" s="11" t="s">
        <v>34</v>
      </c>
      <c r="G77" s="33" t="s">
        <v>152</v>
      </c>
      <c r="H77" s="18" t="e">
        <f ca="1">IFERROR([2]!Hsgetvalue(H$12,"Scenario#"&amp;H$2&amp;"","Year#"&amp;H$5&amp;"","Period#"&amp;H$4&amp;"","View#"&amp;H$11&amp;"","Entity#"&amp;$D77&amp;"","Value#"&amp;H$10&amp;"","Account#"&amp;$B77&amp;"","ICP#"&amp;H$7&amp;"","Program#"&amp;H$8&amp;"","Movements#"&amp;$E77&amp;"","Data_Category#"&amp;H$3&amp;"","Reporting#"&amp;H$9&amp;"","ECP#"&amp;H$6&amp;"")/1000000,[2]!Hsgetvalue(H$12,"Scenario#"&amp;H$2&amp;"","Year#"&amp;H$5&amp;"","Period#"&amp;H$4&amp;"","View#"&amp;H$11&amp;"","Entity#"&amp;$D77&amp;"","Value#"&amp;H$10&amp;"","Account#"&amp;$B77&amp;"","ICP#"&amp;H$7&amp;"","Program#"&amp;H$8&amp;"","Movements#"&amp;$E77&amp;"","Data_Category#"&amp;H$3&amp;"","Reporting#"&amp;H$9&amp;"","ECP#"&amp;H$6&amp;""))</f>
        <v>#NAME?</v>
      </c>
      <c r="I77" s="18" t="e">
        <f ca="1">IFERROR([2]!Hsgetvalue(I$12,"Scenario#"&amp;I$2&amp;"","Year#"&amp;I$5&amp;"","Period#"&amp;I$4&amp;"","View#"&amp;I$11&amp;"","Entity#"&amp;$D77&amp;"","Value#"&amp;I$10&amp;"","Account#"&amp;$B77&amp;"","ICP#"&amp;I$7&amp;"","Program#"&amp;I$8&amp;"","Movements#"&amp;$E77&amp;"","Data_Category#"&amp;I$3&amp;"","Reporting#"&amp;I$9&amp;"","ECP#"&amp;I$6&amp;"")/1000000,[2]!Hsgetvalue(I$12,"Scenario#"&amp;I$2&amp;"","Year#"&amp;I$5&amp;"","Period#"&amp;I$4&amp;"","View#"&amp;I$11&amp;"","Entity#"&amp;$D77&amp;"","Value#"&amp;I$10&amp;"","Account#"&amp;$B77&amp;"","ICP#"&amp;I$7&amp;"","Program#"&amp;I$8&amp;"","Movements#"&amp;$E77&amp;"","Data_Category#"&amp;I$3&amp;"","Reporting#"&amp;I$9&amp;"","ECP#"&amp;I$6&amp;""))</f>
        <v>#NAME?</v>
      </c>
      <c r="J77" s="18" t="e">
        <f ca="1">IFERROR([2]!Hsgetvalue(J$12,"Scenario#"&amp;J$2&amp;"","Year#"&amp;J$5&amp;"","Period#"&amp;J$4&amp;"","View#"&amp;J$11&amp;"","Entity#"&amp;$D77&amp;"","Value#"&amp;J$10&amp;"","Account#"&amp;$B77&amp;"","ICP#"&amp;J$7&amp;"","Program#"&amp;J$8&amp;"","Movements#"&amp;$E77&amp;"","Data_Category#"&amp;J$3&amp;"","Reporting#"&amp;J$9&amp;"","ECP#"&amp;J$6&amp;"")/1000000,[2]!Hsgetvalue(J$12,"Scenario#"&amp;J$2&amp;"","Year#"&amp;J$5&amp;"","Period#"&amp;J$4&amp;"","View#"&amp;J$11&amp;"","Entity#"&amp;$D77&amp;"","Value#"&amp;J$10&amp;"","Account#"&amp;$B77&amp;"","ICP#"&amp;J$7&amp;"","Program#"&amp;J$8&amp;"","Movements#"&amp;$E77&amp;"","Data_Category#"&amp;J$3&amp;"","Reporting#"&amp;J$9&amp;"","ECP#"&amp;J$6&amp;""))</f>
        <v>#NAME?</v>
      </c>
      <c r="K77" s="18" t="e">
        <f ca="1">IFERROR([2]!Hsgetvalue(K$12,"Scenario#"&amp;K$2&amp;"","Year#"&amp;K$5&amp;"","Period#"&amp;K$4&amp;"","View#"&amp;K$11&amp;"","Entity#"&amp;$D77&amp;"","Value#"&amp;K$10&amp;"","Account#"&amp;$B77&amp;"","ICP#"&amp;K$7&amp;"","Program#"&amp;K$8&amp;"","Movements#"&amp;$E77&amp;"","Data_Category#"&amp;K$3&amp;"","Reporting#"&amp;K$9&amp;"","ECP#"&amp;K$6&amp;"")/1000000,[2]!Hsgetvalue(K$12,"Scenario#"&amp;K$2&amp;"","Year#"&amp;K$5&amp;"","Period#"&amp;K$4&amp;"","View#"&amp;K$11&amp;"","Entity#"&amp;$D77&amp;"","Value#"&amp;K$10&amp;"","Account#"&amp;$B77&amp;"","ICP#"&amp;K$7&amp;"","Program#"&amp;K$8&amp;"","Movements#"&amp;$E77&amp;"","Data_Category#"&amp;K$3&amp;"","Reporting#"&amp;K$9&amp;"","ECP#"&amp;K$6&amp;""))</f>
        <v>#NAME?</v>
      </c>
      <c r="L77" s="18" t="e">
        <f ca="1">IFERROR([2]!Hsgetvalue(L$12,"Scenario#"&amp;L$2&amp;"","Year#"&amp;L$5&amp;"","Period#"&amp;L$4&amp;"","View#"&amp;L$11&amp;"","Entity#"&amp;$D77&amp;"","Value#"&amp;L$10&amp;"","Account#"&amp;$B77&amp;"","ICP#"&amp;L$7&amp;"","Program#"&amp;L$8&amp;"","Movements#"&amp;$E77&amp;"","Data_Category#"&amp;L$3&amp;"","Reporting#"&amp;L$9&amp;"","ECP#"&amp;L$6&amp;"")/1000000,[2]!Hsgetvalue(L$12,"Scenario#"&amp;L$2&amp;"","Year#"&amp;L$5&amp;"","Period#"&amp;L$4&amp;"","View#"&amp;L$11&amp;"","Entity#"&amp;$D77&amp;"","Value#"&amp;L$10&amp;"","Account#"&amp;$B77&amp;"","ICP#"&amp;L$7&amp;"","Program#"&amp;L$8&amp;"","Movements#"&amp;$E77&amp;"","Data_Category#"&amp;L$3&amp;"","Reporting#"&amp;L$9&amp;"","ECP#"&amp;L$6&amp;""))</f>
        <v>#NAME?</v>
      </c>
      <c r="M77" s="18" t="e">
        <f ca="1">IFERROR([2]!Hsgetvalue(M$12,"Scenario#"&amp;M$2&amp;"","Year#"&amp;M$5&amp;"","Period#"&amp;M$4&amp;"","View#"&amp;M$11&amp;"","Entity#"&amp;$D77&amp;"","Value#"&amp;M$10&amp;"","Account#"&amp;$B77&amp;"","ICP#"&amp;M$7&amp;"","Program#"&amp;M$8&amp;"","Movements#"&amp;$E77&amp;"","Data_Category#"&amp;M$3&amp;"","Reporting#"&amp;M$9&amp;"","ECP#"&amp;M$6&amp;"")/1000000,[2]!Hsgetvalue(M$12,"Scenario#"&amp;M$2&amp;"","Year#"&amp;M$5&amp;"","Period#"&amp;M$4&amp;"","View#"&amp;M$11&amp;"","Entity#"&amp;$D77&amp;"","Value#"&amp;M$10&amp;"","Account#"&amp;$B77&amp;"","ICP#"&amp;M$7&amp;"","Program#"&amp;M$8&amp;"","Movements#"&amp;$E77&amp;"","Data_Category#"&amp;M$3&amp;"","Reporting#"&amp;M$9&amp;"","ECP#"&amp;M$6&amp;""))</f>
        <v>#NAME?</v>
      </c>
    </row>
    <row r="78" spans="2:20" ht="12" customHeight="1" x14ac:dyDescent="0.25">
      <c r="B78" s="12" t="s">
        <v>153</v>
      </c>
      <c r="C78" s="12" t="s">
        <v>154</v>
      </c>
      <c r="D78" s="11" t="s">
        <v>454</v>
      </c>
      <c r="E78" s="11" t="s">
        <v>34</v>
      </c>
      <c r="G78" s="33" t="s">
        <v>154</v>
      </c>
      <c r="H78" s="18" t="e">
        <f ca="1">IFERROR([2]!Hsgetvalue(H$12,"Scenario#"&amp;H$2&amp;"","Year#"&amp;H$5&amp;"","Period#"&amp;H$4&amp;"","View#"&amp;H$11&amp;"","Entity#"&amp;$D78&amp;"","Value#"&amp;H$10&amp;"","Account#"&amp;$B78&amp;"","ICP#"&amp;H$7&amp;"","Program#"&amp;H$8&amp;"","Movements#"&amp;$E78&amp;"","Data_Category#"&amp;H$3&amp;"","Reporting#"&amp;H$9&amp;"","ECP#"&amp;H$6&amp;"")/1000000,[2]!Hsgetvalue(H$12,"Scenario#"&amp;H$2&amp;"","Year#"&amp;H$5&amp;"","Period#"&amp;H$4&amp;"","View#"&amp;H$11&amp;"","Entity#"&amp;$D78&amp;"","Value#"&amp;H$10&amp;"","Account#"&amp;$B78&amp;"","ICP#"&amp;H$7&amp;"","Program#"&amp;H$8&amp;"","Movements#"&amp;$E78&amp;"","Data_Category#"&amp;H$3&amp;"","Reporting#"&amp;H$9&amp;"","ECP#"&amp;H$6&amp;""))</f>
        <v>#NAME?</v>
      </c>
      <c r="I78" s="18" t="e">
        <f ca="1">IFERROR([2]!Hsgetvalue(I$12,"Scenario#"&amp;I$2&amp;"","Year#"&amp;I$5&amp;"","Period#"&amp;I$4&amp;"","View#"&amp;I$11&amp;"","Entity#"&amp;$D78&amp;"","Value#"&amp;I$10&amp;"","Account#"&amp;$B78&amp;"","ICP#"&amp;I$7&amp;"","Program#"&amp;I$8&amp;"","Movements#"&amp;$E78&amp;"","Data_Category#"&amp;I$3&amp;"","Reporting#"&amp;I$9&amp;"","ECP#"&amp;I$6&amp;"")/1000000,[2]!Hsgetvalue(I$12,"Scenario#"&amp;I$2&amp;"","Year#"&amp;I$5&amp;"","Period#"&amp;I$4&amp;"","View#"&amp;I$11&amp;"","Entity#"&amp;$D78&amp;"","Value#"&amp;I$10&amp;"","Account#"&amp;$B78&amp;"","ICP#"&amp;I$7&amp;"","Program#"&amp;I$8&amp;"","Movements#"&amp;$E78&amp;"","Data_Category#"&amp;I$3&amp;"","Reporting#"&amp;I$9&amp;"","ECP#"&amp;I$6&amp;""))</f>
        <v>#NAME?</v>
      </c>
      <c r="J78" s="18" t="e">
        <f ca="1">IFERROR([2]!Hsgetvalue(J$12,"Scenario#"&amp;J$2&amp;"","Year#"&amp;J$5&amp;"","Period#"&amp;J$4&amp;"","View#"&amp;J$11&amp;"","Entity#"&amp;$D78&amp;"","Value#"&amp;J$10&amp;"","Account#"&amp;$B78&amp;"","ICP#"&amp;J$7&amp;"","Program#"&amp;J$8&amp;"","Movements#"&amp;$E78&amp;"","Data_Category#"&amp;J$3&amp;"","Reporting#"&amp;J$9&amp;"","ECP#"&amp;J$6&amp;"")/1000000,[2]!Hsgetvalue(J$12,"Scenario#"&amp;J$2&amp;"","Year#"&amp;J$5&amp;"","Period#"&amp;J$4&amp;"","View#"&amp;J$11&amp;"","Entity#"&amp;$D78&amp;"","Value#"&amp;J$10&amp;"","Account#"&amp;$B78&amp;"","ICP#"&amp;J$7&amp;"","Program#"&amp;J$8&amp;"","Movements#"&amp;$E78&amp;"","Data_Category#"&amp;J$3&amp;"","Reporting#"&amp;J$9&amp;"","ECP#"&amp;J$6&amp;""))</f>
        <v>#NAME?</v>
      </c>
      <c r="K78" s="18" t="e">
        <f ca="1">IFERROR([2]!Hsgetvalue(K$12,"Scenario#"&amp;K$2&amp;"","Year#"&amp;K$5&amp;"","Period#"&amp;K$4&amp;"","View#"&amp;K$11&amp;"","Entity#"&amp;$D78&amp;"","Value#"&amp;K$10&amp;"","Account#"&amp;$B78&amp;"","ICP#"&amp;K$7&amp;"","Program#"&amp;K$8&amp;"","Movements#"&amp;$E78&amp;"","Data_Category#"&amp;K$3&amp;"","Reporting#"&amp;K$9&amp;"","ECP#"&amp;K$6&amp;"")/1000000,[2]!Hsgetvalue(K$12,"Scenario#"&amp;K$2&amp;"","Year#"&amp;K$5&amp;"","Period#"&amp;K$4&amp;"","View#"&amp;K$11&amp;"","Entity#"&amp;$D78&amp;"","Value#"&amp;K$10&amp;"","Account#"&amp;$B78&amp;"","ICP#"&amp;K$7&amp;"","Program#"&amp;K$8&amp;"","Movements#"&amp;$E78&amp;"","Data_Category#"&amp;K$3&amp;"","Reporting#"&amp;K$9&amp;"","ECP#"&amp;K$6&amp;""))</f>
        <v>#NAME?</v>
      </c>
      <c r="L78" s="18" t="e">
        <f ca="1">IFERROR([2]!Hsgetvalue(L$12,"Scenario#"&amp;L$2&amp;"","Year#"&amp;L$5&amp;"","Period#"&amp;L$4&amp;"","View#"&amp;L$11&amp;"","Entity#"&amp;$D78&amp;"","Value#"&amp;L$10&amp;"","Account#"&amp;$B78&amp;"","ICP#"&amp;L$7&amp;"","Program#"&amp;L$8&amp;"","Movements#"&amp;$E78&amp;"","Data_Category#"&amp;L$3&amp;"","Reporting#"&amp;L$9&amp;"","ECP#"&amp;L$6&amp;"")/1000000,[2]!Hsgetvalue(L$12,"Scenario#"&amp;L$2&amp;"","Year#"&amp;L$5&amp;"","Period#"&amp;L$4&amp;"","View#"&amp;L$11&amp;"","Entity#"&amp;$D78&amp;"","Value#"&amp;L$10&amp;"","Account#"&amp;$B78&amp;"","ICP#"&amp;L$7&amp;"","Program#"&amp;L$8&amp;"","Movements#"&amp;$E78&amp;"","Data_Category#"&amp;L$3&amp;"","Reporting#"&amp;L$9&amp;"","ECP#"&amp;L$6&amp;""))</f>
        <v>#NAME?</v>
      </c>
      <c r="M78" s="18" t="e">
        <f ca="1">IFERROR([2]!Hsgetvalue(M$12,"Scenario#"&amp;M$2&amp;"","Year#"&amp;M$5&amp;"","Period#"&amp;M$4&amp;"","View#"&amp;M$11&amp;"","Entity#"&amp;$D78&amp;"","Value#"&amp;M$10&amp;"","Account#"&amp;$B78&amp;"","ICP#"&amp;M$7&amp;"","Program#"&amp;M$8&amp;"","Movements#"&amp;$E78&amp;"","Data_Category#"&amp;M$3&amp;"","Reporting#"&amp;M$9&amp;"","ECP#"&amp;M$6&amp;"")/1000000,[2]!Hsgetvalue(M$12,"Scenario#"&amp;M$2&amp;"","Year#"&amp;M$5&amp;"","Period#"&amp;M$4&amp;"","View#"&amp;M$11&amp;"","Entity#"&amp;$D78&amp;"","Value#"&amp;M$10&amp;"","Account#"&amp;$B78&amp;"","ICP#"&amp;M$7&amp;"","Program#"&amp;M$8&amp;"","Movements#"&amp;$E78&amp;"","Data_Category#"&amp;M$3&amp;"","Reporting#"&amp;M$9&amp;"","ECP#"&amp;M$6&amp;""))</f>
        <v>#NAME?</v>
      </c>
    </row>
    <row r="79" spans="2:20" ht="12" customHeight="1" x14ac:dyDescent="0.25">
      <c r="B79" s="12" t="s">
        <v>68</v>
      </c>
      <c r="C79" s="12"/>
      <c r="D79" s="11"/>
      <c r="E79" s="11"/>
      <c r="G79" s="33" t="s">
        <v>155</v>
      </c>
      <c r="H79" s="24"/>
      <c r="I79" s="24"/>
      <c r="J79" s="24"/>
      <c r="K79" s="24"/>
      <c r="L79" s="24"/>
      <c r="M79" s="24"/>
    </row>
    <row r="80" spans="2:20" ht="12" customHeight="1" x14ac:dyDescent="0.25">
      <c r="B80" s="12" t="s">
        <v>156</v>
      </c>
      <c r="C80" s="12" t="s">
        <v>157</v>
      </c>
      <c r="D80" s="11" t="s">
        <v>454</v>
      </c>
      <c r="E80" s="11" t="s">
        <v>34</v>
      </c>
      <c r="G80" s="29" t="s">
        <v>158</v>
      </c>
      <c r="H80" s="18" t="e">
        <f ca="1">IFERROR([2]!Hsgetvalue(H$12,"Scenario#"&amp;H$2&amp;"","Year#"&amp;H$5&amp;"","Period#"&amp;H$4&amp;"","View#"&amp;H$11&amp;"","Entity#"&amp;$D80&amp;"","Value#"&amp;H$10&amp;"","Account#"&amp;$B80&amp;"","ICP#"&amp;H$7&amp;"","Program#"&amp;H$8&amp;"","Movements#"&amp;$E80&amp;"","Data_Category#"&amp;H$3&amp;"","Reporting#"&amp;H$9&amp;"","ECP#"&amp;H$6&amp;"")/1000000,[2]!Hsgetvalue(H$12,"Scenario#"&amp;H$2&amp;"","Year#"&amp;H$5&amp;"","Period#"&amp;H$4&amp;"","View#"&amp;H$11&amp;"","Entity#"&amp;$D80&amp;"","Value#"&amp;H$10&amp;"","Account#"&amp;$B80&amp;"","ICP#"&amp;H$7&amp;"","Program#"&amp;H$8&amp;"","Movements#"&amp;$E80&amp;"","Data_Category#"&amp;H$3&amp;"","Reporting#"&amp;H$9&amp;"","ECP#"&amp;H$6&amp;""))</f>
        <v>#NAME?</v>
      </c>
      <c r="I80" s="18" t="e">
        <f ca="1">IFERROR([2]!Hsgetvalue(I$12,"Scenario#"&amp;I$2&amp;"","Year#"&amp;I$5&amp;"","Period#"&amp;I$4&amp;"","View#"&amp;I$11&amp;"","Entity#"&amp;$D80&amp;"","Value#"&amp;I$10&amp;"","Account#"&amp;$B80&amp;"","ICP#"&amp;I$7&amp;"","Program#"&amp;I$8&amp;"","Movements#"&amp;$E80&amp;"","Data_Category#"&amp;I$3&amp;"","Reporting#"&amp;I$9&amp;"","ECP#"&amp;I$6&amp;"")/1000000,[2]!Hsgetvalue(I$12,"Scenario#"&amp;I$2&amp;"","Year#"&amp;I$5&amp;"","Period#"&amp;I$4&amp;"","View#"&amp;I$11&amp;"","Entity#"&amp;$D80&amp;"","Value#"&amp;I$10&amp;"","Account#"&amp;$B80&amp;"","ICP#"&amp;I$7&amp;"","Program#"&amp;I$8&amp;"","Movements#"&amp;$E80&amp;"","Data_Category#"&amp;I$3&amp;"","Reporting#"&amp;I$9&amp;"","ECP#"&amp;I$6&amp;""))</f>
        <v>#NAME?</v>
      </c>
      <c r="J80" s="18" t="e">
        <f ca="1">IFERROR([2]!Hsgetvalue(J$12,"Scenario#"&amp;J$2&amp;"","Year#"&amp;J$5&amp;"","Period#"&amp;J$4&amp;"","View#"&amp;J$11&amp;"","Entity#"&amp;$D80&amp;"","Value#"&amp;J$10&amp;"","Account#"&amp;$B80&amp;"","ICP#"&amp;J$7&amp;"","Program#"&amp;J$8&amp;"","Movements#"&amp;$E80&amp;"","Data_Category#"&amp;J$3&amp;"","Reporting#"&amp;J$9&amp;"","ECP#"&amp;J$6&amp;"")/1000000,[2]!Hsgetvalue(J$12,"Scenario#"&amp;J$2&amp;"","Year#"&amp;J$5&amp;"","Period#"&amp;J$4&amp;"","View#"&amp;J$11&amp;"","Entity#"&amp;$D80&amp;"","Value#"&amp;J$10&amp;"","Account#"&amp;$B80&amp;"","ICP#"&amp;J$7&amp;"","Program#"&amp;J$8&amp;"","Movements#"&amp;$E80&amp;"","Data_Category#"&amp;J$3&amp;"","Reporting#"&amp;J$9&amp;"","ECP#"&amp;J$6&amp;""))</f>
        <v>#NAME?</v>
      </c>
      <c r="K80" s="18" t="e">
        <f ca="1">IFERROR([2]!Hsgetvalue(K$12,"Scenario#"&amp;K$2&amp;"","Year#"&amp;K$5&amp;"","Period#"&amp;K$4&amp;"","View#"&amp;K$11&amp;"","Entity#"&amp;$D80&amp;"","Value#"&amp;K$10&amp;"","Account#"&amp;$B80&amp;"","ICP#"&amp;K$7&amp;"","Program#"&amp;K$8&amp;"","Movements#"&amp;$E80&amp;"","Data_Category#"&amp;K$3&amp;"","Reporting#"&amp;K$9&amp;"","ECP#"&amp;K$6&amp;"")/1000000,[2]!Hsgetvalue(K$12,"Scenario#"&amp;K$2&amp;"","Year#"&amp;K$5&amp;"","Period#"&amp;K$4&amp;"","View#"&amp;K$11&amp;"","Entity#"&amp;$D80&amp;"","Value#"&amp;K$10&amp;"","Account#"&amp;$B80&amp;"","ICP#"&amp;K$7&amp;"","Program#"&amp;K$8&amp;"","Movements#"&amp;$E80&amp;"","Data_Category#"&amp;K$3&amp;"","Reporting#"&amp;K$9&amp;"","ECP#"&amp;K$6&amp;""))</f>
        <v>#NAME?</v>
      </c>
      <c r="L80" s="18" t="e">
        <f ca="1">IFERROR([2]!Hsgetvalue(L$12,"Scenario#"&amp;L$2&amp;"","Year#"&amp;L$5&amp;"","Period#"&amp;L$4&amp;"","View#"&amp;L$11&amp;"","Entity#"&amp;$D80&amp;"","Value#"&amp;L$10&amp;"","Account#"&amp;$B80&amp;"","ICP#"&amp;L$7&amp;"","Program#"&amp;L$8&amp;"","Movements#"&amp;$E80&amp;"","Data_Category#"&amp;L$3&amp;"","Reporting#"&amp;L$9&amp;"","ECP#"&amp;L$6&amp;"")/1000000,[2]!Hsgetvalue(L$12,"Scenario#"&amp;L$2&amp;"","Year#"&amp;L$5&amp;"","Period#"&amp;L$4&amp;"","View#"&amp;L$11&amp;"","Entity#"&amp;$D80&amp;"","Value#"&amp;L$10&amp;"","Account#"&amp;$B80&amp;"","ICP#"&amp;L$7&amp;"","Program#"&amp;L$8&amp;"","Movements#"&amp;$E80&amp;"","Data_Category#"&amp;L$3&amp;"","Reporting#"&amp;L$9&amp;"","ECP#"&amp;L$6&amp;""))</f>
        <v>#NAME?</v>
      </c>
      <c r="M80" s="18" t="e">
        <f ca="1">IFERROR([2]!Hsgetvalue(M$12,"Scenario#"&amp;M$2&amp;"","Year#"&amp;M$5&amp;"","Period#"&amp;M$4&amp;"","View#"&amp;M$11&amp;"","Entity#"&amp;$D80&amp;"","Value#"&amp;M$10&amp;"","Account#"&amp;$B80&amp;"","ICP#"&amp;M$7&amp;"","Program#"&amp;M$8&amp;"","Movements#"&amp;$E80&amp;"","Data_Category#"&amp;M$3&amp;"","Reporting#"&amp;M$9&amp;"","ECP#"&amp;M$6&amp;"")/1000000,[2]!Hsgetvalue(M$12,"Scenario#"&amp;M$2&amp;"","Year#"&amp;M$5&amp;"","Period#"&amp;M$4&amp;"","View#"&amp;M$11&amp;"","Entity#"&amp;$D80&amp;"","Value#"&amp;M$10&amp;"","Account#"&amp;$B80&amp;"","ICP#"&amp;M$7&amp;"","Program#"&amp;M$8&amp;"","Movements#"&amp;$E80&amp;"","Data_Category#"&amp;M$3&amp;"","Reporting#"&amp;M$9&amp;"","ECP#"&amp;M$6&amp;""))</f>
        <v>#NAME?</v>
      </c>
    </row>
    <row r="81" spans="2:22" ht="12" customHeight="1" x14ac:dyDescent="0.25">
      <c r="B81" s="12" t="s">
        <v>159</v>
      </c>
      <c r="C81" s="12" t="s">
        <v>112</v>
      </c>
      <c r="D81" s="11" t="s">
        <v>454</v>
      </c>
      <c r="E81" s="11" t="s">
        <v>34</v>
      </c>
      <c r="G81" s="29" t="s">
        <v>160</v>
      </c>
      <c r="H81" s="18" t="e">
        <f ca="1">IFERROR([2]!Hsgetvalue(H$12,"Scenario#"&amp;H$2&amp;"","Year#"&amp;H$5&amp;"","Period#"&amp;H$4&amp;"","View#"&amp;H$11&amp;"","Entity#"&amp;$D81&amp;"","Value#"&amp;H$10&amp;"","Account#"&amp;$B81&amp;"","ICP#"&amp;H$7&amp;"","Program#"&amp;H$8&amp;"","Movements#"&amp;$E81&amp;"","Data_Category#"&amp;H$3&amp;"","Reporting#"&amp;H$9&amp;"","ECP#"&amp;H$6&amp;"")/1000000,[2]!Hsgetvalue(H$12,"Scenario#"&amp;H$2&amp;"","Year#"&amp;H$5&amp;"","Period#"&amp;H$4&amp;"","View#"&amp;H$11&amp;"","Entity#"&amp;$D81&amp;"","Value#"&amp;H$10&amp;"","Account#"&amp;$B81&amp;"","ICP#"&amp;H$7&amp;"","Program#"&amp;H$8&amp;"","Movements#"&amp;$E81&amp;"","Data_Category#"&amp;H$3&amp;"","Reporting#"&amp;H$9&amp;"","ECP#"&amp;H$6&amp;""))</f>
        <v>#NAME?</v>
      </c>
      <c r="I81" s="18" t="e">
        <f ca="1">IFERROR([2]!Hsgetvalue(I$12,"Scenario#"&amp;I$2&amp;"","Year#"&amp;I$5&amp;"","Period#"&amp;I$4&amp;"","View#"&amp;I$11&amp;"","Entity#"&amp;$D81&amp;"","Value#"&amp;I$10&amp;"","Account#"&amp;$B81&amp;"","ICP#"&amp;I$7&amp;"","Program#"&amp;I$8&amp;"","Movements#"&amp;$E81&amp;"","Data_Category#"&amp;I$3&amp;"","Reporting#"&amp;I$9&amp;"","ECP#"&amp;I$6&amp;"")/1000000,[2]!Hsgetvalue(I$12,"Scenario#"&amp;I$2&amp;"","Year#"&amp;I$5&amp;"","Period#"&amp;I$4&amp;"","View#"&amp;I$11&amp;"","Entity#"&amp;$D81&amp;"","Value#"&amp;I$10&amp;"","Account#"&amp;$B81&amp;"","ICP#"&amp;I$7&amp;"","Program#"&amp;I$8&amp;"","Movements#"&amp;$E81&amp;"","Data_Category#"&amp;I$3&amp;"","Reporting#"&amp;I$9&amp;"","ECP#"&amp;I$6&amp;""))</f>
        <v>#NAME?</v>
      </c>
      <c r="J81" s="18" t="e">
        <f ca="1">IFERROR([2]!Hsgetvalue(J$12,"Scenario#"&amp;J$2&amp;"","Year#"&amp;J$5&amp;"","Period#"&amp;J$4&amp;"","View#"&amp;J$11&amp;"","Entity#"&amp;$D81&amp;"","Value#"&amp;J$10&amp;"","Account#"&amp;$B81&amp;"","ICP#"&amp;J$7&amp;"","Program#"&amp;J$8&amp;"","Movements#"&amp;$E81&amp;"","Data_Category#"&amp;J$3&amp;"","Reporting#"&amp;J$9&amp;"","ECP#"&amp;J$6&amp;"")/1000000,[2]!Hsgetvalue(J$12,"Scenario#"&amp;J$2&amp;"","Year#"&amp;J$5&amp;"","Period#"&amp;J$4&amp;"","View#"&amp;J$11&amp;"","Entity#"&amp;$D81&amp;"","Value#"&amp;J$10&amp;"","Account#"&amp;$B81&amp;"","ICP#"&amp;J$7&amp;"","Program#"&amp;J$8&amp;"","Movements#"&amp;$E81&amp;"","Data_Category#"&amp;J$3&amp;"","Reporting#"&amp;J$9&amp;"","ECP#"&amp;J$6&amp;""))</f>
        <v>#NAME?</v>
      </c>
      <c r="K81" s="18" t="e">
        <f ca="1">IFERROR([2]!Hsgetvalue(K$12,"Scenario#"&amp;K$2&amp;"","Year#"&amp;K$5&amp;"","Period#"&amp;K$4&amp;"","View#"&amp;K$11&amp;"","Entity#"&amp;$D81&amp;"","Value#"&amp;K$10&amp;"","Account#"&amp;$B81&amp;"","ICP#"&amp;K$7&amp;"","Program#"&amp;K$8&amp;"","Movements#"&amp;$E81&amp;"","Data_Category#"&amp;K$3&amp;"","Reporting#"&amp;K$9&amp;"","ECP#"&amp;K$6&amp;"")/1000000,[2]!Hsgetvalue(K$12,"Scenario#"&amp;K$2&amp;"","Year#"&amp;K$5&amp;"","Period#"&amp;K$4&amp;"","View#"&amp;K$11&amp;"","Entity#"&amp;$D81&amp;"","Value#"&amp;K$10&amp;"","Account#"&amp;$B81&amp;"","ICP#"&amp;K$7&amp;"","Program#"&amp;K$8&amp;"","Movements#"&amp;$E81&amp;"","Data_Category#"&amp;K$3&amp;"","Reporting#"&amp;K$9&amp;"","ECP#"&amp;K$6&amp;""))</f>
        <v>#NAME?</v>
      </c>
      <c r="L81" s="18" t="e">
        <f ca="1">IFERROR([2]!Hsgetvalue(L$12,"Scenario#"&amp;L$2&amp;"","Year#"&amp;L$5&amp;"","Period#"&amp;L$4&amp;"","View#"&amp;L$11&amp;"","Entity#"&amp;$D81&amp;"","Value#"&amp;L$10&amp;"","Account#"&amp;$B81&amp;"","ICP#"&amp;L$7&amp;"","Program#"&amp;L$8&amp;"","Movements#"&amp;$E81&amp;"","Data_Category#"&amp;L$3&amp;"","Reporting#"&amp;L$9&amp;"","ECP#"&amp;L$6&amp;"")/1000000,[2]!Hsgetvalue(L$12,"Scenario#"&amp;L$2&amp;"","Year#"&amp;L$5&amp;"","Period#"&amp;L$4&amp;"","View#"&amp;L$11&amp;"","Entity#"&amp;$D81&amp;"","Value#"&amp;L$10&amp;"","Account#"&amp;$B81&amp;"","ICP#"&amp;L$7&amp;"","Program#"&amp;L$8&amp;"","Movements#"&amp;$E81&amp;"","Data_Category#"&amp;L$3&amp;"","Reporting#"&amp;L$9&amp;"","ECP#"&amp;L$6&amp;""))</f>
        <v>#NAME?</v>
      </c>
      <c r="M81" s="18" t="e">
        <f ca="1">IFERROR([2]!Hsgetvalue(M$12,"Scenario#"&amp;M$2&amp;"","Year#"&amp;M$5&amp;"","Period#"&amp;M$4&amp;"","View#"&amp;M$11&amp;"","Entity#"&amp;$D81&amp;"","Value#"&amp;M$10&amp;"","Account#"&amp;$B81&amp;"","ICP#"&amp;M$7&amp;"","Program#"&amp;M$8&amp;"","Movements#"&amp;$E81&amp;"","Data_Category#"&amp;M$3&amp;"","Reporting#"&amp;M$9&amp;"","ECP#"&amp;M$6&amp;"")/1000000,[2]!Hsgetvalue(M$12,"Scenario#"&amp;M$2&amp;"","Year#"&amp;M$5&amp;"","Period#"&amp;M$4&amp;"","View#"&amp;M$11&amp;"","Entity#"&amp;$D81&amp;"","Value#"&amp;M$10&amp;"","Account#"&amp;$B81&amp;"","ICP#"&amp;M$7&amp;"","Program#"&amp;M$8&amp;"","Movements#"&amp;$E81&amp;"","Data_Category#"&amp;M$3&amp;"","Reporting#"&amp;M$9&amp;"","ECP#"&amp;M$6&amp;""))</f>
        <v>#NAME?</v>
      </c>
    </row>
    <row r="82" spans="2:22" ht="12" customHeight="1" x14ac:dyDescent="0.25">
      <c r="B82" s="12" t="s">
        <v>161</v>
      </c>
      <c r="C82" s="12" t="s">
        <v>162</v>
      </c>
      <c r="D82" s="11" t="s">
        <v>454</v>
      </c>
      <c r="E82" s="11" t="s">
        <v>34</v>
      </c>
      <c r="G82" s="20" t="s">
        <v>162</v>
      </c>
      <c r="H82" s="25" t="e">
        <f ca="1">IFERROR([2]!Hsgetvalue(H$12,"Scenario#"&amp;H$2&amp;"","Year#"&amp;H$5&amp;"","Period#"&amp;H$4&amp;"","View#"&amp;H$11&amp;"","Entity#"&amp;$D82&amp;"","Value#"&amp;H$10&amp;"","Account#"&amp;$B82&amp;"","ICP#"&amp;H$7&amp;"","Program#"&amp;H$8&amp;"","Movements#"&amp;$E82&amp;"","Data_Category#"&amp;H$3&amp;"","Reporting#"&amp;H$9&amp;"","ECP#"&amp;H$6&amp;"")/1000000,[2]!Hsgetvalue(H$12,"Scenario#"&amp;H$2&amp;"","Year#"&amp;H$5&amp;"","Period#"&amp;H$4&amp;"","View#"&amp;H$11&amp;"","Entity#"&amp;$D82&amp;"","Value#"&amp;H$10&amp;"","Account#"&amp;$B82&amp;"","ICP#"&amp;H$7&amp;"","Program#"&amp;H$8&amp;"","Movements#"&amp;$E82&amp;"","Data_Category#"&amp;H$3&amp;"","Reporting#"&amp;H$9&amp;"","ECP#"&amp;H$6&amp;""))</f>
        <v>#NAME?</v>
      </c>
      <c r="I82" s="25" t="e">
        <f ca="1">IFERROR([2]!Hsgetvalue(I$12,"Scenario#"&amp;I$2&amp;"","Year#"&amp;I$5&amp;"","Period#"&amp;I$4&amp;"","View#"&amp;I$11&amp;"","Entity#"&amp;$D82&amp;"","Value#"&amp;I$10&amp;"","Account#"&amp;$B82&amp;"","ICP#"&amp;I$7&amp;"","Program#"&amp;I$8&amp;"","Movements#"&amp;$E82&amp;"","Data_Category#"&amp;I$3&amp;"","Reporting#"&amp;I$9&amp;"","ECP#"&amp;I$6&amp;"")/1000000,[2]!Hsgetvalue(I$12,"Scenario#"&amp;I$2&amp;"","Year#"&amp;I$5&amp;"","Period#"&amp;I$4&amp;"","View#"&amp;I$11&amp;"","Entity#"&amp;$D82&amp;"","Value#"&amp;I$10&amp;"","Account#"&amp;$B82&amp;"","ICP#"&amp;I$7&amp;"","Program#"&amp;I$8&amp;"","Movements#"&amp;$E82&amp;"","Data_Category#"&amp;I$3&amp;"","Reporting#"&amp;I$9&amp;"","ECP#"&amp;I$6&amp;""))</f>
        <v>#NAME?</v>
      </c>
      <c r="J82" s="25" t="e">
        <f ca="1">IFERROR([2]!Hsgetvalue(J$12,"Scenario#"&amp;J$2&amp;"","Year#"&amp;J$5&amp;"","Period#"&amp;J$4&amp;"","View#"&amp;J$11&amp;"","Entity#"&amp;$D82&amp;"","Value#"&amp;J$10&amp;"","Account#"&amp;$B82&amp;"","ICP#"&amp;J$7&amp;"","Program#"&amp;J$8&amp;"","Movements#"&amp;$E82&amp;"","Data_Category#"&amp;J$3&amp;"","Reporting#"&amp;J$9&amp;"","ECP#"&amp;J$6&amp;"")/1000000,[2]!Hsgetvalue(J$12,"Scenario#"&amp;J$2&amp;"","Year#"&amp;J$5&amp;"","Period#"&amp;J$4&amp;"","View#"&amp;J$11&amp;"","Entity#"&amp;$D82&amp;"","Value#"&amp;J$10&amp;"","Account#"&amp;$B82&amp;"","ICP#"&amp;J$7&amp;"","Program#"&amp;J$8&amp;"","Movements#"&amp;$E82&amp;"","Data_Category#"&amp;J$3&amp;"","Reporting#"&amp;J$9&amp;"","ECP#"&amp;J$6&amp;""))</f>
        <v>#NAME?</v>
      </c>
      <c r="K82" s="25" t="e">
        <f ca="1">IFERROR([2]!Hsgetvalue(K$12,"Scenario#"&amp;K$2&amp;"","Year#"&amp;K$5&amp;"","Period#"&amp;K$4&amp;"","View#"&amp;K$11&amp;"","Entity#"&amp;$D82&amp;"","Value#"&amp;K$10&amp;"","Account#"&amp;$B82&amp;"","ICP#"&amp;K$7&amp;"","Program#"&amp;K$8&amp;"","Movements#"&amp;$E82&amp;"","Data_Category#"&amp;K$3&amp;"","Reporting#"&amp;K$9&amp;"","ECP#"&amp;K$6&amp;"")/1000000,[2]!Hsgetvalue(K$12,"Scenario#"&amp;K$2&amp;"","Year#"&amp;K$5&amp;"","Period#"&amp;K$4&amp;"","View#"&amp;K$11&amp;"","Entity#"&amp;$D82&amp;"","Value#"&amp;K$10&amp;"","Account#"&amp;$B82&amp;"","ICP#"&amp;K$7&amp;"","Program#"&amp;K$8&amp;"","Movements#"&amp;$E82&amp;"","Data_Category#"&amp;K$3&amp;"","Reporting#"&amp;K$9&amp;"","ECP#"&amp;K$6&amp;""))</f>
        <v>#NAME?</v>
      </c>
      <c r="L82" s="25" t="e">
        <f ca="1">IFERROR([2]!Hsgetvalue(L$12,"Scenario#"&amp;L$2&amp;"","Year#"&amp;L$5&amp;"","Period#"&amp;L$4&amp;"","View#"&amp;L$11&amp;"","Entity#"&amp;$D82&amp;"","Value#"&amp;L$10&amp;"","Account#"&amp;$B82&amp;"","ICP#"&amp;L$7&amp;"","Program#"&amp;L$8&amp;"","Movements#"&amp;$E82&amp;"","Data_Category#"&amp;L$3&amp;"","Reporting#"&amp;L$9&amp;"","ECP#"&amp;L$6&amp;"")/1000000,[2]!Hsgetvalue(L$12,"Scenario#"&amp;L$2&amp;"","Year#"&amp;L$5&amp;"","Period#"&amp;L$4&amp;"","View#"&amp;L$11&amp;"","Entity#"&amp;$D82&amp;"","Value#"&amp;L$10&amp;"","Account#"&amp;$B82&amp;"","ICP#"&amp;L$7&amp;"","Program#"&amp;L$8&amp;"","Movements#"&amp;$E82&amp;"","Data_Category#"&amp;L$3&amp;"","Reporting#"&amp;L$9&amp;"","ECP#"&amp;L$6&amp;""))</f>
        <v>#NAME?</v>
      </c>
      <c r="M82" s="25" t="e">
        <f ca="1">IFERROR([2]!Hsgetvalue(M$12,"Scenario#"&amp;M$2&amp;"","Year#"&amp;M$5&amp;"","Period#"&amp;M$4&amp;"","View#"&amp;M$11&amp;"","Entity#"&amp;$D82&amp;"","Value#"&amp;M$10&amp;"","Account#"&amp;$B82&amp;"","ICP#"&amp;M$7&amp;"","Program#"&amp;M$8&amp;"","Movements#"&amp;$E82&amp;"","Data_Category#"&amp;M$3&amp;"","Reporting#"&amp;M$9&amp;"","ECP#"&amp;M$6&amp;"")/1000000,[2]!Hsgetvalue(M$12,"Scenario#"&amp;M$2&amp;"","Year#"&amp;M$5&amp;"","Period#"&amp;M$4&amp;"","View#"&amp;M$11&amp;"","Entity#"&amp;$D82&amp;"","Value#"&amp;M$10&amp;"","Account#"&amp;$B82&amp;"","ICP#"&amp;M$7&amp;"","Program#"&amp;M$8&amp;"","Movements#"&amp;$E82&amp;"","Data_Category#"&amp;M$3&amp;"","Reporting#"&amp;M$9&amp;"","ECP#"&amp;M$6&amp;""))</f>
        <v>#NAME?</v>
      </c>
      <c r="P82" s="45" t="e">
        <f ca="1">SUM(I75:I81)-I82</f>
        <v>#NAME?</v>
      </c>
      <c r="Q82" s="45" t="e">
        <f t="shared" ref="Q82:S82" ca="1" si="14">SUM(J75:J81)-J82</f>
        <v>#NAME?</v>
      </c>
      <c r="R82" s="45" t="e">
        <f t="shared" ca="1" si="14"/>
        <v>#NAME?</v>
      </c>
      <c r="S82" s="45" t="e">
        <f t="shared" ca="1" si="14"/>
        <v>#NAME?</v>
      </c>
      <c r="T82" s="45" t="e">
        <f ca="1">SUM(M75:M81)-M82</f>
        <v>#NAME?</v>
      </c>
    </row>
    <row r="83" spans="2:22" ht="13.5" customHeight="1" x14ac:dyDescent="0.25">
      <c r="B83" s="12" t="s">
        <v>163</v>
      </c>
      <c r="C83" s="12" t="s">
        <v>164</v>
      </c>
      <c r="D83" s="11" t="s">
        <v>454</v>
      </c>
      <c r="E83" s="11" t="s">
        <v>34</v>
      </c>
      <c r="G83" s="30" t="s">
        <v>165</v>
      </c>
      <c r="H83" s="21" t="e">
        <f ca="1">IFERROR([2]!Hsgetvalue(H$12,"Scenario#"&amp;H$2&amp;"","Year#"&amp;H$5&amp;"","Period#"&amp;H$4&amp;"","View#"&amp;H$11&amp;"","Entity#"&amp;$D83&amp;"","Value#"&amp;H$10&amp;"","Account#"&amp;$B83&amp;"","ICP#"&amp;H$7&amp;"","Program#"&amp;H$8&amp;"","Movements#"&amp;$E83&amp;"","Data_Category#"&amp;H$3&amp;"","Reporting#"&amp;H$9&amp;"","ECP#"&amp;H$6&amp;"")/1000000,[2]!Hsgetvalue(H$12,"Scenario#"&amp;H$2&amp;"","Year#"&amp;H$5&amp;"","Period#"&amp;H$4&amp;"","View#"&amp;H$11&amp;"","Entity#"&amp;$D83&amp;"","Value#"&amp;H$10&amp;"","Account#"&amp;$B83&amp;"","ICP#"&amp;H$7&amp;"","Program#"&amp;H$8&amp;"","Movements#"&amp;$E83&amp;"","Data_Category#"&amp;H$3&amp;"","Reporting#"&amp;H$9&amp;"","ECP#"&amp;H$6&amp;""))</f>
        <v>#NAME?</v>
      </c>
      <c r="I83" s="21" t="e">
        <f ca="1">IFERROR([2]!Hsgetvalue(I$12,"Scenario#"&amp;I$2&amp;"","Year#"&amp;I$5&amp;"","Period#"&amp;I$4&amp;"","View#"&amp;I$11&amp;"","Entity#"&amp;$D83&amp;"","Value#"&amp;I$10&amp;"","Account#"&amp;$B83&amp;"","ICP#"&amp;I$7&amp;"","Program#"&amp;I$8&amp;"","Movements#"&amp;$E83&amp;"","Data_Category#"&amp;I$3&amp;"","Reporting#"&amp;I$9&amp;"","ECP#"&amp;I$6&amp;"")/1000000,[2]!Hsgetvalue(I$12,"Scenario#"&amp;I$2&amp;"","Year#"&amp;I$5&amp;"","Period#"&amp;I$4&amp;"","View#"&amp;I$11&amp;"","Entity#"&amp;$D83&amp;"","Value#"&amp;I$10&amp;"","Account#"&amp;$B83&amp;"","ICP#"&amp;I$7&amp;"","Program#"&amp;I$8&amp;"","Movements#"&amp;$E83&amp;"","Data_Category#"&amp;I$3&amp;"","Reporting#"&amp;I$9&amp;"","ECP#"&amp;I$6&amp;""))</f>
        <v>#NAME?</v>
      </c>
      <c r="J83" s="21" t="e">
        <f ca="1">IFERROR([2]!Hsgetvalue(J$12,"Scenario#"&amp;J$2&amp;"","Year#"&amp;J$5&amp;"","Period#"&amp;J$4&amp;"","View#"&amp;J$11&amp;"","Entity#"&amp;$D83&amp;"","Value#"&amp;J$10&amp;"","Account#"&amp;$B83&amp;"","ICP#"&amp;J$7&amp;"","Program#"&amp;J$8&amp;"","Movements#"&amp;$E83&amp;"","Data_Category#"&amp;J$3&amp;"","Reporting#"&amp;J$9&amp;"","ECP#"&amp;J$6&amp;"")/1000000,[2]!Hsgetvalue(J$12,"Scenario#"&amp;J$2&amp;"","Year#"&amp;J$5&amp;"","Period#"&amp;J$4&amp;"","View#"&amp;J$11&amp;"","Entity#"&amp;$D83&amp;"","Value#"&amp;J$10&amp;"","Account#"&amp;$B83&amp;"","ICP#"&amp;J$7&amp;"","Program#"&amp;J$8&amp;"","Movements#"&amp;$E83&amp;"","Data_Category#"&amp;J$3&amp;"","Reporting#"&amp;J$9&amp;"","ECP#"&amp;J$6&amp;""))</f>
        <v>#NAME?</v>
      </c>
      <c r="K83" s="21" t="e">
        <f ca="1">IFERROR([2]!Hsgetvalue(K$12,"Scenario#"&amp;K$2&amp;"","Year#"&amp;K$5&amp;"","Period#"&amp;K$4&amp;"","View#"&amp;K$11&amp;"","Entity#"&amp;$D83&amp;"","Value#"&amp;K$10&amp;"","Account#"&amp;$B83&amp;"","ICP#"&amp;K$7&amp;"","Program#"&amp;K$8&amp;"","Movements#"&amp;$E83&amp;"","Data_Category#"&amp;K$3&amp;"","Reporting#"&amp;K$9&amp;"","ECP#"&amp;K$6&amp;"")/1000000,[2]!Hsgetvalue(K$12,"Scenario#"&amp;K$2&amp;"","Year#"&amp;K$5&amp;"","Period#"&amp;K$4&amp;"","View#"&amp;K$11&amp;"","Entity#"&amp;$D83&amp;"","Value#"&amp;K$10&amp;"","Account#"&amp;$B83&amp;"","ICP#"&amp;K$7&amp;"","Program#"&amp;K$8&amp;"","Movements#"&amp;$E83&amp;"","Data_Category#"&amp;K$3&amp;"","Reporting#"&amp;K$9&amp;"","ECP#"&amp;K$6&amp;""))</f>
        <v>#NAME?</v>
      </c>
      <c r="L83" s="21" t="e">
        <f ca="1">IFERROR([2]!Hsgetvalue(L$12,"Scenario#"&amp;L$2&amp;"","Year#"&amp;L$5&amp;"","Period#"&amp;L$4&amp;"","View#"&amp;L$11&amp;"","Entity#"&amp;$D83&amp;"","Value#"&amp;L$10&amp;"","Account#"&amp;$B83&amp;"","ICP#"&amp;L$7&amp;"","Program#"&amp;L$8&amp;"","Movements#"&amp;$E83&amp;"","Data_Category#"&amp;L$3&amp;"","Reporting#"&amp;L$9&amp;"","ECP#"&amp;L$6&amp;"")/1000000,[2]!Hsgetvalue(L$12,"Scenario#"&amp;L$2&amp;"","Year#"&amp;L$5&amp;"","Period#"&amp;L$4&amp;"","View#"&amp;L$11&amp;"","Entity#"&amp;$D83&amp;"","Value#"&amp;L$10&amp;"","Account#"&amp;$B83&amp;"","ICP#"&amp;L$7&amp;"","Program#"&amp;L$8&amp;"","Movements#"&amp;$E83&amp;"","Data_Category#"&amp;L$3&amp;"","Reporting#"&amp;L$9&amp;"","ECP#"&amp;L$6&amp;""))</f>
        <v>#NAME?</v>
      </c>
      <c r="M83" s="21" t="e">
        <f ca="1">IFERROR([2]!Hsgetvalue(M$12,"Scenario#"&amp;M$2&amp;"","Year#"&amp;M$5&amp;"","Period#"&amp;M$4&amp;"","View#"&amp;M$11&amp;"","Entity#"&amp;$D83&amp;"","Value#"&amp;M$10&amp;"","Account#"&amp;$B83&amp;"","ICP#"&amp;M$7&amp;"","Program#"&amp;M$8&amp;"","Movements#"&amp;$E83&amp;"","Data_Category#"&amp;M$3&amp;"","Reporting#"&amp;M$9&amp;"","ECP#"&amp;M$6&amp;"")/1000000,[2]!Hsgetvalue(M$12,"Scenario#"&amp;M$2&amp;"","Year#"&amp;M$5&amp;"","Period#"&amp;M$4&amp;"","View#"&amp;M$11&amp;"","Entity#"&amp;$D83&amp;"","Value#"&amp;M$10&amp;"","Account#"&amp;$B83&amp;"","ICP#"&amp;M$7&amp;"","Program#"&amp;M$8&amp;"","Movements#"&amp;$E83&amp;"","Data_Category#"&amp;M$3&amp;"","Reporting#"&amp;M$9&amp;"","ECP#"&amp;M$6&amp;""))</f>
        <v>#NAME?</v>
      </c>
      <c r="P83" s="45" t="e">
        <f ca="1">+I73-I82-I83</f>
        <v>#NAME?</v>
      </c>
      <c r="Q83" s="45" t="e">
        <f t="shared" ref="Q83:S83" ca="1" si="15">+J73-J82-J83</f>
        <v>#NAME?</v>
      </c>
      <c r="R83" s="45" t="e">
        <f t="shared" ca="1" si="15"/>
        <v>#NAME?</v>
      </c>
      <c r="S83" s="45" t="e">
        <f t="shared" ca="1" si="15"/>
        <v>#NAME?</v>
      </c>
      <c r="T83" s="45" t="e">
        <f ca="1">+M73-M82-M83</f>
        <v>#NAME?</v>
      </c>
    </row>
    <row r="84" spans="2:22" ht="13.5" customHeight="1" thickBot="1" x14ac:dyDescent="0.3">
      <c r="B84" s="12" t="s">
        <v>68</v>
      </c>
      <c r="C84" s="12"/>
      <c r="D84" s="11"/>
      <c r="E84" s="11"/>
      <c r="G84" s="22"/>
      <c r="H84" s="24"/>
      <c r="I84" s="24"/>
      <c r="J84" s="24"/>
      <c r="K84" s="24"/>
      <c r="L84" s="24"/>
      <c r="M84" s="24"/>
    </row>
    <row r="85" spans="2:22" ht="13.5" customHeight="1" x14ac:dyDescent="0.25">
      <c r="B85" s="12" t="s">
        <v>68</v>
      </c>
      <c r="C85" s="12"/>
      <c r="D85" s="11"/>
      <c r="E85" s="11"/>
      <c r="G85" s="105" t="s">
        <v>166</v>
      </c>
      <c r="H85" s="110"/>
      <c r="I85" s="110"/>
      <c r="J85" s="110"/>
      <c r="K85" s="110"/>
      <c r="L85" s="110"/>
      <c r="M85" s="110"/>
    </row>
    <row r="86" spans="2:22" ht="15" customHeight="1" x14ac:dyDescent="0.25">
      <c r="B86" s="12" t="s">
        <v>167</v>
      </c>
      <c r="C86" s="12" t="s">
        <v>168</v>
      </c>
      <c r="D86" s="11" t="s">
        <v>454</v>
      </c>
      <c r="E86" s="11" t="s">
        <v>34</v>
      </c>
      <c r="G86" s="46" t="s">
        <v>457</v>
      </c>
      <c r="H86" s="27" t="e">
        <f ca="1">IFERROR([2]!Hsgetvalue(H$12,"Scenario#"&amp;H$2&amp;"","Year#"&amp;H$5&amp;"","Period#"&amp;H$4&amp;"","View#"&amp;H$11&amp;"","Entity#"&amp;$D86&amp;"","Value#"&amp;H$10&amp;"","Account#"&amp;$B86&amp;"","ICP#"&amp;H$7&amp;"","Program#"&amp;H$8&amp;"","Movements#"&amp;$E86&amp;"","Data_Category#"&amp;H$3&amp;"","Reporting#"&amp;H$9&amp;"","ECP#"&amp;H$6&amp;"")/1000000,[2]!Hsgetvalue(H$12,"Scenario#"&amp;H$2&amp;"","Year#"&amp;H$5&amp;"","Period#"&amp;H$4&amp;"","View#"&amp;H$11&amp;"","Entity#"&amp;$D86&amp;"","Value#"&amp;H$10&amp;"","Account#"&amp;$B86&amp;"","ICP#"&amp;H$7&amp;"","Program#"&amp;H$8&amp;"","Movements#"&amp;$E86&amp;"","Data_Category#"&amp;H$3&amp;"","Reporting#"&amp;H$9&amp;"","ECP#"&amp;H$6&amp;""))</f>
        <v>#NAME?</v>
      </c>
      <c r="I86" s="27" t="e">
        <f ca="1">IFERROR([2]!Hsgetvalue(I$12,"Scenario#"&amp;I$2&amp;"","Year#"&amp;I$5&amp;"","Period#"&amp;I$4&amp;"","View#"&amp;I$11&amp;"","Entity#"&amp;$D86&amp;"","Value#"&amp;I$10&amp;"","Account#"&amp;$B86&amp;"","ICP#"&amp;I$7&amp;"","Program#"&amp;I$8&amp;"","Movements#"&amp;$E86&amp;"","Data_Category#"&amp;I$3&amp;"","Reporting#"&amp;I$9&amp;"","ECP#"&amp;I$6&amp;"")/1000000,[2]!Hsgetvalue(I$12,"Scenario#"&amp;I$2&amp;"","Year#"&amp;I$5&amp;"","Period#"&amp;I$4&amp;"","View#"&amp;I$11&amp;"","Entity#"&amp;$D86&amp;"","Value#"&amp;I$10&amp;"","Account#"&amp;$B86&amp;"","ICP#"&amp;I$7&amp;"","Program#"&amp;I$8&amp;"","Movements#"&amp;$E86&amp;"","Data_Category#"&amp;I$3&amp;"","Reporting#"&amp;I$9&amp;"","ECP#"&amp;I$6&amp;""))</f>
        <v>#NAME?</v>
      </c>
      <c r="J86" s="27" t="e">
        <f ca="1">IFERROR([2]!Hsgetvalue(J$12,"Scenario#"&amp;J$2&amp;"","Year#"&amp;J$5&amp;"","Period#"&amp;J$4&amp;"","View#"&amp;J$11&amp;"","Entity#"&amp;$D86&amp;"","Value#"&amp;J$10&amp;"","Account#"&amp;$B86&amp;"","ICP#"&amp;J$7&amp;"","Program#"&amp;J$8&amp;"","Movements#"&amp;$E86&amp;"","Data_Category#"&amp;J$3&amp;"","Reporting#"&amp;J$9&amp;"","ECP#"&amp;J$6&amp;"")/1000000,[2]!Hsgetvalue(J$12,"Scenario#"&amp;J$2&amp;"","Year#"&amp;J$5&amp;"","Period#"&amp;J$4&amp;"","View#"&amp;J$11&amp;"","Entity#"&amp;$D86&amp;"","Value#"&amp;J$10&amp;"","Account#"&amp;$B86&amp;"","ICP#"&amp;J$7&amp;"","Program#"&amp;J$8&amp;"","Movements#"&amp;$E86&amp;"","Data_Category#"&amp;J$3&amp;"","Reporting#"&amp;J$9&amp;"","ECP#"&amp;J$6&amp;""))</f>
        <v>#NAME?</v>
      </c>
      <c r="K86" s="27" t="e">
        <f ca="1">IFERROR([2]!Hsgetvalue(K$12,"Scenario#"&amp;K$2&amp;"","Year#"&amp;K$5&amp;"","Period#"&amp;K$4&amp;"","View#"&amp;K$11&amp;"","Entity#"&amp;$D86&amp;"","Value#"&amp;K$10&amp;"","Account#"&amp;$B86&amp;"","ICP#"&amp;K$7&amp;"","Program#"&amp;K$8&amp;"","Movements#"&amp;$E86&amp;"","Data_Category#"&amp;K$3&amp;"","Reporting#"&amp;K$9&amp;"","ECP#"&amp;K$6&amp;"")/1000000,[2]!Hsgetvalue(K$12,"Scenario#"&amp;K$2&amp;"","Year#"&amp;K$5&amp;"","Period#"&amp;K$4&amp;"","View#"&amp;K$11&amp;"","Entity#"&amp;$D86&amp;"","Value#"&amp;K$10&amp;"","Account#"&amp;$B86&amp;"","ICP#"&amp;K$7&amp;"","Program#"&amp;K$8&amp;"","Movements#"&amp;$E86&amp;"","Data_Category#"&amp;K$3&amp;"","Reporting#"&amp;K$9&amp;"","ECP#"&amp;K$6&amp;""))</f>
        <v>#NAME?</v>
      </c>
      <c r="L86" s="27" t="e">
        <f ca="1">IFERROR([2]!Hsgetvalue(L$12,"Scenario#"&amp;L$2&amp;"","Year#"&amp;L$5&amp;"","Period#"&amp;L$4&amp;"","View#"&amp;L$11&amp;"","Entity#"&amp;$D86&amp;"","Value#"&amp;L$10&amp;"","Account#"&amp;$B86&amp;"","ICP#"&amp;L$7&amp;"","Program#"&amp;L$8&amp;"","Movements#"&amp;$E86&amp;"","Data_Category#"&amp;L$3&amp;"","Reporting#"&amp;L$9&amp;"","ECP#"&amp;L$6&amp;"")/1000000,[2]!Hsgetvalue(L$12,"Scenario#"&amp;L$2&amp;"","Year#"&amp;L$5&amp;"","Period#"&amp;L$4&amp;"","View#"&amp;L$11&amp;"","Entity#"&amp;$D86&amp;"","Value#"&amp;L$10&amp;"","Account#"&amp;$B86&amp;"","ICP#"&amp;L$7&amp;"","Program#"&amp;L$8&amp;"","Movements#"&amp;$E86&amp;"","Data_Category#"&amp;L$3&amp;"","Reporting#"&amp;L$9&amp;"","ECP#"&amp;L$6&amp;""))</f>
        <v>#NAME?</v>
      </c>
      <c r="M86" s="27" t="e">
        <f ca="1">IFERROR([2]!Hsgetvalue(M$12,"Scenario#"&amp;M$2&amp;"","Year#"&amp;M$5&amp;"","Period#"&amp;M$4&amp;"","View#"&amp;M$11&amp;"","Entity#"&amp;$D86&amp;"","Value#"&amp;M$10&amp;"","Account#"&amp;$B86&amp;"","ICP#"&amp;M$7&amp;"","Program#"&amp;M$8&amp;"","Movements#"&amp;$E86&amp;"","Data_Category#"&amp;M$3&amp;"","Reporting#"&amp;M$9&amp;"","ECP#"&amp;M$6&amp;"")/1000000,[2]!Hsgetvalue(M$12,"Scenario#"&amp;M$2&amp;"","Year#"&amp;M$5&amp;"","Period#"&amp;M$4&amp;"","View#"&amp;M$11&amp;"","Entity#"&amp;$D86&amp;"","Value#"&amp;M$10&amp;"","Account#"&amp;$B86&amp;"","ICP#"&amp;M$7&amp;"","Program#"&amp;M$8&amp;"","Movements#"&amp;$E86&amp;"","Data_Category#"&amp;M$3&amp;"","Reporting#"&amp;M$9&amp;"","ECP#"&amp;M$6&amp;""))</f>
        <v>#NAME?</v>
      </c>
    </row>
    <row r="87" spans="2:22" ht="13.9" customHeight="1" thickBot="1" x14ac:dyDescent="0.3">
      <c r="B87" s="12" t="s">
        <v>390</v>
      </c>
      <c r="C87" s="12" t="s">
        <v>391</v>
      </c>
      <c r="D87" s="11" t="s">
        <v>454</v>
      </c>
      <c r="E87" s="11" t="s">
        <v>34</v>
      </c>
      <c r="G87" s="106" t="s">
        <v>361</v>
      </c>
      <c r="H87" s="111" t="e">
        <f ca="1">IFERROR([2]!Hsgetvalue(H$12,"Scenario#"&amp;H$2&amp;"","Year#"&amp;H$5&amp;"","Period#"&amp;H$4&amp;"","View#"&amp;H$11&amp;"","Entity#"&amp;$D87&amp;"","Value#"&amp;H$10&amp;"","Account#"&amp;$B87&amp;"","ICP#"&amp;H$7&amp;"","Program#"&amp;H$8&amp;"","Movements#"&amp;$E87&amp;"","Data_Category#"&amp;H$3&amp;"","Reporting#"&amp;H$9&amp;"","ECP#"&amp;H$6&amp;"")/1000000,[2]!Hsgetvalue(H$12,"Scenario#"&amp;H$2&amp;"","Year#"&amp;H$5&amp;"","Period#"&amp;H$4&amp;"","View#"&amp;H$11&amp;"","Entity#"&amp;$D87&amp;"","Value#"&amp;H$10&amp;"","Account#"&amp;$B87&amp;"","ICP#"&amp;H$7&amp;"","Program#"&amp;H$8&amp;"","Movements#"&amp;$E87&amp;"","Data_Category#"&amp;H$3&amp;"","Reporting#"&amp;H$9&amp;"","ECP#"&amp;H$6&amp;""))+200</f>
        <v>#NAME?</v>
      </c>
      <c r="I87" s="111" t="e">
        <f ca="1">IFERROR([2]!Hsgetvalue(I$12,"Scenario#"&amp;I$2&amp;"","Year#"&amp;I$5&amp;"","Period#"&amp;I$4&amp;"","View#"&amp;I$11&amp;"","Entity#"&amp;$D87&amp;"","Value#"&amp;I$10&amp;"","Account#"&amp;$B87&amp;"","ICP#"&amp;I$7&amp;"","Program#"&amp;I$8&amp;"","Movements#"&amp;$E87&amp;"","Data_Category#"&amp;I$3&amp;"","Reporting#"&amp;I$9&amp;"","ECP#"&amp;I$6&amp;"")/1000000,[2]!Hsgetvalue(I$12,"Scenario#"&amp;I$2&amp;"","Year#"&amp;I$5&amp;"","Period#"&amp;I$4&amp;"","View#"&amp;I$11&amp;"","Entity#"&amp;$D87&amp;"","Value#"&amp;I$10&amp;"","Account#"&amp;$B87&amp;"","ICP#"&amp;I$7&amp;"","Program#"&amp;I$8&amp;"","Movements#"&amp;$E87&amp;"","Data_Category#"&amp;I$3&amp;"","Reporting#"&amp;I$9&amp;"","ECP#"&amp;I$6&amp;""))+200</f>
        <v>#NAME?</v>
      </c>
      <c r="J87" s="112" t="e">
        <f ca="1">IFERROR([2]!Hsgetvalue(J$12,"Scenario#"&amp;J$2&amp;"","Year#"&amp;J$5&amp;"","Period#"&amp;J$4&amp;"","View#"&amp;J$11&amp;"","Entity#"&amp;$D87&amp;"","Value#"&amp;J$10&amp;"","Account#"&amp;$B87&amp;"","ICP#"&amp;J$7&amp;"","Program#"&amp;J$8&amp;"","Movements#"&amp;$E87&amp;"","Data_Category#"&amp;J$3&amp;"","Reporting#"&amp;J$9&amp;"","ECP#"&amp;J$6&amp;"")/1000000,[2]!Hsgetvalue(J$12,"Scenario#"&amp;J$2&amp;"","Year#"&amp;J$5&amp;"","Period#"&amp;J$4&amp;"","View#"&amp;J$11&amp;"","Entity#"&amp;$D87&amp;"","Value#"&amp;J$10&amp;"","Account#"&amp;$B87&amp;"","ICP#"&amp;J$7&amp;"","Program#"&amp;J$8&amp;"","Movements#"&amp;$E87&amp;"","Data_Category#"&amp;J$3&amp;"","Reporting#"&amp;J$9&amp;"","ECP#"&amp;J$6&amp;""))</f>
        <v>#NAME?</v>
      </c>
      <c r="K87" s="112" t="e">
        <f ca="1">IFERROR([2]!Hsgetvalue(K$12,"Scenario#"&amp;K$2&amp;"","Year#"&amp;K$5&amp;"","Period#"&amp;K$4&amp;"","View#"&amp;K$11&amp;"","Entity#"&amp;$D87&amp;"","Value#"&amp;K$10&amp;"","Account#"&amp;$B87&amp;"","ICP#"&amp;K$7&amp;"","Program#"&amp;K$8&amp;"","Movements#"&amp;$E87&amp;"","Data_Category#"&amp;K$3&amp;"","Reporting#"&amp;K$9&amp;"","ECP#"&amp;K$6&amp;"")/1000000,[2]!Hsgetvalue(K$12,"Scenario#"&amp;K$2&amp;"","Year#"&amp;K$5&amp;"","Period#"&amp;K$4&amp;"","View#"&amp;K$11&amp;"","Entity#"&amp;$D87&amp;"","Value#"&amp;K$10&amp;"","Account#"&amp;$B87&amp;"","ICP#"&amp;K$7&amp;"","Program#"&amp;K$8&amp;"","Movements#"&amp;$E87&amp;"","Data_Category#"&amp;K$3&amp;"","Reporting#"&amp;K$9&amp;"","ECP#"&amp;K$6&amp;""))</f>
        <v>#NAME?</v>
      </c>
      <c r="L87" s="112" t="e">
        <f ca="1">IFERROR([2]!Hsgetvalue(L$12,"Scenario#"&amp;L$2&amp;"","Year#"&amp;L$5&amp;"","Period#"&amp;L$4&amp;"","View#"&amp;L$11&amp;"","Entity#"&amp;$D87&amp;"","Value#"&amp;L$10&amp;"","Account#"&amp;$B87&amp;"","ICP#"&amp;L$7&amp;"","Program#"&amp;L$8&amp;"","Movements#"&amp;$E87&amp;"","Data_Category#"&amp;L$3&amp;"","Reporting#"&amp;L$9&amp;"","ECP#"&amp;L$6&amp;"")/1000000,[2]!Hsgetvalue(L$12,"Scenario#"&amp;L$2&amp;"","Year#"&amp;L$5&amp;"","Period#"&amp;L$4&amp;"","View#"&amp;L$11&amp;"","Entity#"&amp;$D87&amp;"","Value#"&amp;L$10&amp;"","Account#"&amp;$B87&amp;"","ICP#"&amp;L$7&amp;"","Program#"&amp;L$8&amp;"","Movements#"&amp;$E87&amp;"","Data_Category#"&amp;L$3&amp;"","Reporting#"&amp;L$9&amp;"","ECP#"&amp;L$6&amp;""))</f>
        <v>#NAME?</v>
      </c>
      <c r="M87" s="112" t="e">
        <f ca="1">IFERROR([2]!Hsgetvalue(M$12,"Scenario#"&amp;M$2&amp;"","Year#"&amp;M$5&amp;"","Period#"&amp;M$4&amp;"","View#"&amp;M$11&amp;"","Entity#"&amp;$D87&amp;"","Value#"&amp;M$10&amp;"","Account#"&amp;$B87&amp;"","ICP#"&amp;M$7&amp;"","Program#"&amp;M$8&amp;"","Movements#"&amp;$E87&amp;"","Data_Category#"&amp;M$3&amp;"","Reporting#"&amp;M$9&amp;"","ECP#"&amp;M$6&amp;"")/1000000,[2]!Hsgetvalue(M$12,"Scenario#"&amp;M$2&amp;"","Year#"&amp;M$5&amp;"","Period#"&amp;M$4&amp;"","View#"&amp;M$11&amp;"","Entity#"&amp;$D87&amp;"","Value#"&amp;M$10&amp;"","Account#"&amp;$B87&amp;"","ICP#"&amp;M$7&amp;"","Program#"&amp;M$8&amp;"","Movements#"&amp;$E87&amp;"","Data_Category#"&amp;M$3&amp;"","Reporting#"&amp;M$9&amp;"","ECP#"&amp;M$6&amp;""))</f>
        <v>#NAME?</v>
      </c>
      <c r="P87" s="131"/>
      <c r="Q87" s="131"/>
      <c r="R87" s="131"/>
      <c r="S87" s="131"/>
      <c r="T87" s="131"/>
      <c r="U87" s="131"/>
      <c r="V87" s="131"/>
    </row>
    <row r="88" spans="2:22" x14ac:dyDescent="0.25">
      <c r="B88" t="s">
        <v>68</v>
      </c>
      <c r="P88" s="131"/>
      <c r="Q88" s="131"/>
      <c r="R88" s="131"/>
      <c r="S88" s="131"/>
      <c r="T88" s="131"/>
      <c r="U88" s="131"/>
      <c r="V88" s="131"/>
    </row>
    <row r="89" spans="2:22" x14ac:dyDescent="0.25">
      <c r="B89" t="s">
        <v>68</v>
      </c>
      <c r="G89" s="19" t="s">
        <v>368</v>
      </c>
      <c r="H89" s="5"/>
      <c r="I89" s="5"/>
      <c r="J89" s="5"/>
      <c r="K89" s="5"/>
      <c r="L89" s="218"/>
      <c r="M89" s="218"/>
    </row>
    <row r="90" spans="2:22" x14ac:dyDescent="0.25">
      <c r="B90" t="s">
        <v>68</v>
      </c>
      <c r="G90" s="13"/>
      <c r="H90" s="13"/>
      <c r="I90" s="13"/>
      <c r="J90" s="13"/>
      <c r="K90" s="13"/>
      <c r="L90" s="13"/>
      <c r="M90" s="13"/>
    </row>
    <row r="91" spans="2:22" ht="12.75" customHeight="1" x14ac:dyDescent="0.25">
      <c r="B91" t="s">
        <v>68</v>
      </c>
      <c r="G91" s="7"/>
      <c r="H91" s="128">
        <v>42887</v>
      </c>
      <c r="I91" s="128">
        <v>43252</v>
      </c>
      <c r="J91" s="128">
        <v>43617</v>
      </c>
      <c r="K91" s="128">
        <v>43983</v>
      </c>
      <c r="L91" s="128">
        <v>44348</v>
      </c>
      <c r="M91" s="128">
        <v>44713</v>
      </c>
    </row>
    <row r="92" spans="2:22" ht="14.45" customHeight="1" x14ac:dyDescent="0.25">
      <c r="B92" t="s">
        <v>68</v>
      </c>
      <c r="G92" s="7"/>
      <c r="H92" s="129" t="s">
        <v>451</v>
      </c>
      <c r="I92" s="129" t="s">
        <v>23</v>
      </c>
      <c r="J92" s="129" t="s">
        <v>24</v>
      </c>
      <c r="K92" s="216" t="s">
        <v>25</v>
      </c>
      <c r="L92" s="216"/>
      <c r="M92" s="216"/>
    </row>
    <row r="93" spans="2:22" ht="12.75" customHeight="1" x14ac:dyDescent="0.25">
      <c r="B93" s="8" t="s">
        <v>26</v>
      </c>
      <c r="C93" s="8" t="s">
        <v>27</v>
      </c>
      <c r="D93" s="8" t="s">
        <v>28</v>
      </c>
      <c r="E93" s="8" t="s">
        <v>29</v>
      </c>
      <c r="G93" s="9"/>
      <c r="H93" s="130" t="s">
        <v>30</v>
      </c>
      <c r="I93" s="130" t="s">
        <v>30</v>
      </c>
      <c r="J93" s="130" t="s">
        <v>30</v>
      </c>
      <c r="K93" s="130" t="s">
        <v>30</v>
      </c>
      <c r="L93" s="130" t="s">
        <v>30</v>
      </c>
      <c r="M93" s="130" t="s">
        <v>30</v>
      </c>
    </row>
    <row r="94" spans="2:22" ht="12" customHeight="1" x14ac:dyDescent="0.25">
      <c r="B94" s="10" t="s">
        <v>68</v>
      </c>
      <c r="C94" s="10"/>
      <c r="D94" s="11"/>
      <c r="E94" s="11"/>
      <c r="G94" s="118" t="s">
        <v>169</v>
      </c>
      <c r="H94" s="120"/>
      <c r="I94" s="120"/>
      <c r="J94" s="120"/>
      <c r="K94" s="120"/>
      <c r="L94" s="120"/>
      <c r="M94" s="120"/>
    </row>
    <row r="95" spans="2:22" ht="10.9" customHeight="1" x14ac:dyDescent="0.25">
      <c r="B95" s="10" t="s">
        <v>68</v>
      </c>
      <c r="C95" s="10"/>
      <c r="D95" s="11"/>
      <c r="E95" s="11"/>
      <c r="G95" s="118" t="s">
        <v>170</v>
      </c>
      <c r="H95" s="120"/>
      <c r="I95" s="120"/>
      <c r="J95" s="120"/>
      <c r="K95" s="120"/>
      <c r="L95" s="120"/>
      <c r="M95" s="120"/>
    </row>
    <row r="96" spans="2:22" ht="11.45" customHeight="1" x14ac:dyDescent="0.25">
      <c r="B96" s="12" t="s">
        <v>171</v>
      </c>
      <c r="C96" s="12" t="s">
        <v>172</v>
      </c>
      <c r="D96" s="11" t="s">
        <v>454</v>
      </c>
      <c r="E96" s="11" t="s">
        <v>34</v>
      </c>
      <c r="G96" s="115" t="s">
        <v>172</v>
      </c>
      <c r="H96" s="117" t="e">
        <f ca="1">IFERROR([2]!Hsgetvalue(H$12,"Scenario#"&amp;H$2&amp;"","Year#"&amp;H$5&amp;"","Period#"&amp;H$4&amp;"","View#"&amp;H$11&amp;"","Entity#"&amp;$D96&amp;"","Value#"&amp;H$10&amp;"","Account#"&amp;$B96&amp;"","ICP#"&amp;H$7&amp;"","Program#"&amp;H$8&amp;"","Movements#"&amp;$E96&amp;"","Data_Category#"&amp;H$3&amp;"","Reporting#"&amp;H$9&amp;"","ECP#"&amp;H$6&amp;"")/1000000,[2]!Hsgetvalue(H$12,"Scenario#"&amp;H$2&amp;"","Year#"&amp;H$5&amp;"","Period#"&amp;H$4&amp;"","View#"&amp;H$11&amp;"","Entity#"&amp;$D96&amp;"","Value#"&amp;H$10&amp;"","Account#"&amp;$B96&amp;"","ICP#"&amp;H$7&amp;"","Program#"&amp;H$8&amp;"","Movements#"&amp;$E96&amp;"","Data_Category#"&amp;H$3&amp;"","Reporting#"&amp;H$9&amp;"","ECP#"&amp;H$6&amp;""))</f>
        <v>#NAME?</v>
      </c>
      <c r="I96" s="117" t="e">
        <f ca="1">IFERROR([2]!Hsgetvalue(I$12,"Scenario#"&amp;I$2&amp;"","Year#"&amp;I$5&amp;"","Period#"&amp;I$4&amp;"","View#"&amp;I$11&amp;"","Entity#"&amp;$D96&amp;"","Value#"&amp;I$10&amp;"","Account#"&amp;$B96&amp;"","ICP#"&amp;I$7&amp;"","Program#"&amp;I$8&amp;"","Movements#"&amp;$E96&amp;"","Data_Category#"&amp;I$3&amp;"","Reporting#"&amp;I$9&amp;"","ECP#"&amp;I$6&amp;"")/1000000,[2]!Hsgetvalue(I$12,"Scenario#"&amp;I$2&amp;"","Year#"&amp;I$5&amp;"","Period#"&amp;I$4&amp;"","View#"&amp;I$11&amp;"","Entity#"&amp;$D96&amp;"","Value#"&amp;I$10&amp;"","Account#"&amp;$B96&amp;"","ICP#"&amp;I$7&amp;"","Program#"&amp;I$8&amp;"","Movements#"&amp;$E96&amp;"","Data_Category#"&amp;I$3&amp;"","Reporting#"&amp;I$9&amp;"","ECP#"&amp;I$6&amp;""))</f>
        <v>#NAME?</v>
      </c>
      <c r="J96" s="117" t="e">
        <f ca="1">IFERROR([2]!Hsgetvalue(J$12,"Scenario#"&amp;J$2&amp;"","Year#"&amp;J$5&amp;"","Period#"&amp;J$4&amp;"","View#"&amp;J$11&amp;"","Entity#"&amp;$D96&amp;"","Value#"&amp;J$10&amp;"","Account#"&amp;$B96&amp;"","ICP#"&amp;J$7&amp;"","Program#"&amp;J$8&amp;"","Movements#"&amp;$E96&amp;"","Data_Category#"&amp;J$3&amp;"","Reporting#"&amp;J$9&amp;"","ECP#"&amp;J$6&amp;"")/1000000,[2]!Hsgetvalue(J$12,"Scenario#"&amp;J$2&amp;"","Year#"&amp;J$5&amp;"","Period#"&amp;J$4&amp;"","View#"&amp;J$11&amp;"","Entity#"&amp;$D96&amp;"","Value#"&amp;J$10&amp;"","Account#"&amp;$B96&amp;"","ICP#"&amp;J$7&amp;"","Program#"&amp;J$8&amp;"","Movements#"&amp;$E96&amp;"","Data_Category#"&amp;J$3&amp;"","Reporting#"&amp;J$9&amp;"","ECP#"&amp;J$6&amp;""))</f>
        <v>#NAME?</v>
      </c>
      <c r="K96" s="117" t="e">
        <f ca="1">IFERROR([2]!Hsgetvalue(K$12,"Scenario#"&amp;K$2&amp;"","Year#"&amp;K$5&amp;"","Period#"&amp;K$4&amp;"","View#"&amp;K$11&amp;"","Entity#"&amp;$D96&amp;"","Value#"&amp;K$10&amp;"","Account#"&amp;$B96&amp;"","ICP#"&amp;K$7&amp;"","Program#"&amp;K$8&amp;"","Movements#"&amp;$E96&amp;"","Data_Category#"&amp;K$3&amp;"","Reporting#"&amp;K$9&amp;"","ECP#"&amp;K$6&amp;"")/1000000,[2]!Hsgetvalue(K$12,"Scenario#"&amp;K$2&amp;"","Year#"&amp;K$5&amp;"","Period#"&amp;K$4&amp;"","View#"&amp;K$11&amp;"","Entity#"&amp;$D96&amp;"","Value#"&amp;K$10&amp;"","Account#"&amp;$B96&amp;"","ICP#"&amp;K$7&amp;"","Program#"&amp;K$8&amp;"","Movements#"&amp;$E96&amp;"","Data_Category#"&amp;K$3&amp;"","Reporting#"&amp;K$9&amp;"","ECP#"&amp;K$6&amp;""))</f>
        <v>#NAME?</v>
      </c>
      <c r="L96" s="117" t="e">
        <f ca="1">IFERROR([2]!Hsgetvalue(L$12,"Scenario#"&amp;L$2&amp;"","Year#"&amp;L$5&amp;"","Period#"&amp;L$4&amp;"","View#"&amp;L$11&amp;"","Entity#"&amp;$D96&amp;"","Value#"&amp;L$10&amp;"","Account#"&amp;$B96&amp;"","ICP#"&amp;L$7&amp;"","Program#"&amp;L$8&amp;"","Movements#"&amp;$E96&amp;"","Data_Category#"&amp;L$3&amp;"","Reporting#"&amp;L$9&amp;"","ECP#"&amp;L$6&amp;"")/1000000,[2]!Hsgetvalue(L$12,"Scenario#"&amp;L$2&amp;"","Year#"&amp;L$5&amp;"","Period#"&amp;L$4&amp;"","View#"&amp;L$11&amp;"","Entity#"&amp;$D96&amp;"","Value#"&amp;L$10&amp;"","Account#"&amp;$B96&amp;"","ICP#"&amp;L$7&amp;"","Program#"&amp;L$8&amp;"","Movements#"&amp;$E96&amp;"","Data_Category#"&amp;L$3&amp;"","Reporting#"&amp;L$9&amp;"","ECP#"&amp;L$6&amp;""))</f>
        <v>#NAME?</v>
      </c>
      <c r="M96" s="117" t="e">
        <f ca="1">IFERROR([2]!Hsgetvalue(M$12,"Scenario#"&amp;M$2&amp;"","Year#"&amp;M$5&amp;"","Period#"&amp;M$4&amp;"","View#"&amp;M$11&amp;"","Entity#"&amp;$D96&amp;"","Value#"&amp;M$10&amp;"","Account#"&amp;$B96&amp;"","ICP#"&amp;M$7&amp;"","Program#"&amp;M$8&amp;"","Movements#"&amp;$E96&amp;"","Data_Category#"&amp;M$3&amp;"","Reporting#"&amp;M$9&amp;"","ECP#"&amp;M$6&amp;"")/1000000,[2]!Hsgetvalue(M$12,"Scenario#"&amp;M$2&amp;"","Year#"&amp;M$5&amp;"","Period#"&amp;M$4&amp;"","View#"&amp;M$11&amp;"","Entity#"&amp;$D96&amp;"","Value#"&amp;M$10&amp;"","Account#"&amp;$B96&amp;"","ICP#"&amp;M$7&amp;"","Program#"&amp;M$8&amp;"","Movements#"&amp;$E96&amp;"","Data_Category#"&amp;M$3&amp;"","Reporting#"&amp;M$9&amp;"","ECP#"&amp;M$6&amp;""))</f>
        <v>#NAME?</v>
      </c>
    </row>
    <row r="97" spans="2:20" ht="12.75" customHeight="1" x14ac:dyDescent="0.25">
      <c r="B97" s="12" t="s">
        <v>173</v>
      </c>
      <c r="C97" s="12" t="s">
        <v>174</v>
      </c>
      <c r="D97" s="11" t="s">
        <v>454</v>
      </c>
      <c r="E97" s="11" t="s">
        <v>34</v>
      </c>
      <c r="G97" s="115" t="s">
        <v>174</v>
      </c>
      <c r="H97" s="117" t="e">
        <f ca="1">IFERROR([2]!Hsgetvalue(H$12,"Scenario#"&amp;H$2&amp;"","Year#"&amp;H$5&amp;"","Period#"&amp;H$4&amp;"","View#"&amp;H$11&amp;"","Entity#"&amp;$D97&amp;"","Value#"&amp;H$10&amp;"","Account#"&amp;$B97&amp;"","ICP#"&amp;H$7&amp;"","Program#"&amp;H$8&amp;"","Movements#"&amp;$E97&amp;"","Data_Category#"&amp;H$3&amp;"","Reporting#"&amp;H$9&amp;"","ECP#"&amp;H$6&amp;"")/1000000,[2]!Hsgetvalue(H$12,"Scenario#"&amp;H$2&amp;"","Year#"&amp;H$5&amp;"","Period#"&amp;H$4&amp;"","View#"&amp;H$11&amp;"","Entity#"&amp;$D97&amp;"","Value#"&amp;H$10&amp;"","Account#"&amp;$B97&amp;"","ICP#"&amp;H$7&amp;"","Program#"&amp;H$8&amp;"","Movements#"&amp;$E97&amp;"","Data_Category#"&amp;H$3&amp;"","Reporting#"&amp;H$9&amp;"","ECP#"&amp;H$6&amp;""))</f>
        <v>#NAME?</v>
      </c>
      <c r="I97" s="117" t="e">
        <f ca="1">IFERROR([2]!Hsgetvalue(I$12,"Scenario#"&amp;I$2&amp;"","Year#"&amp;I$5&amp;"","Period#"&amp;I$4&amp;"","View#"&amp;I$11&amp;"","Entity#"&amp;$D97&amp;"","Value#"&amp;I$10&amp;"","Account#"&amp;$B97&amp;"","ICP#"&amp;I$7&amp;"","Program#"&amp;I$8&amp;"","Movements#"&amp;$E97&amp;"","Data_Category#"&amp;I$3&amp;"","Reporting#"&amp;I$9&amp;"","ECP#"&amp;I$6&amp;"")/1000000,[2]!Hsgetvalue(I$12,"Scenario#"&amp;I$2&amp;"","Year#"&amp;I$5&amp;"","Period#"&amp;I$4&amp;"","View#"&amp;I$11&amp;"","Entity#"&amp;$D97&amp;"","Value#"&amp;I$10&amp;"","Account#"&amp;$B97&amp;"","ICP#"&amp;I$7&amp;"","Program#"&amp;I$8&amp;"","Movements#"&amp;$E97&amp;"","Data_Category#"&amp;I$3&amp;"","Reporting#"&amp;I$9&amp;"","ECP#"&amp;I$6&amp;""))</f>
        <v>#NAME?</v>
      </c>
      <c r="J97" s="117" t="e">
        <f ca="1">IFERROR([2]!Hsgetvalue(J$12,"Scenario#"&amp;J$2&amp;"","Year#"&amp;J$5&amp;"","Period#"&amp;J$4&amp;"","View#"&amp;J$11&amp;"","Entity#"&amp;$D97&amp;"","Value#"&amp;J$10&amp;"","Account#"&amp;$B97&amp;"","ICP#"&amp;J$7&amp;"","Program#"&amp;J$8&amp;"","Movements#"&amp;$E97&amp;"","Data_Category#"&amp;J$3&amp;"","Reporting#"&amp;J$9&amp;"","ECP#"&amp;J$6&amp;"")/1000000,[2]!Hsgetvalue(J$12,"Scenario#"&amp;J$2&amp;"","Year#"&amp;J$5&amp;"","Period#"&amp;J$4&amp;"","View#"&amp;J$11&amp;"","Entity#"&amp;$D97&amp;"","Value#"&amp;J$10&amp;"","Account#"&amp;$B97&amp;"","ICP#"&amp;J$7&amp;"","Program#"&amp;J$8&amp;"","Movements#"&amp;$E97&amp;"","Data_Category#"&amp;J$3&amp;"","Reporting#"&amp;J$9&amp;"","ECP#"&amp;J$6&amp;""))</f>
        <v>#NAME?</v>
      </c>
      <c r="K97" s="117" t="e">
        <f ca="1">IFERROR([2]!Hsgetvalue(K$12,"Scenario#"&amp;K$2&amp;"","Year#"&amp;K$5&amp;"","Period#"&amp;K$4&amp;"","View#"&amp;K$11&amp;"","Entity#"&amp;$D97&amp;"","Value#"&amp;K$10&amp;"","Account#"&amp;$B97&amp;"","ICP#"&amp;K$7&amp;"","Program#"&amp;K$8&amp;"","Movements#"&amp;$E97&amp;"","Data_Category#"&amp;K$3&amp;"","Reporting#"&amp;K$9&amp;"","ECP#"&amp;K$6&amp;"")/1000000,[2]!Hsgetvalue(K$12,"Scenario#"&amp;K$2&amp;"","Year#"&amp;K$5&amp;"","Period#"&amp;K$4&amp;"","View#"&amp;K$11&amp;"","Entity#"&amp;$D97&amp;"","Value#"&amp;K$10&amp;"","Account#"&amp;$B97&amp;"","ICP#"&amp;K$7&amp;"","Program#"&amp;K$8&amp;"","Movements#"&amp;$E97&amp;"","Data_Category#"&amp;K$3&amp;"","Reporting#"&amp;K$9&amp;"","ECP#"&amp;K$6&amp;""))</f>
        <v>#NAME?</v>
      </c>
      <c r="L97" s="117" t="e">
        <f ca="1">IFERROR([2]!Hsgetvalue(L$12,"Scenario#"&amp;L$2&amp;"","Year#"&amp;L$5&amp;"","Period#"&amp;L$4&amp;"","View#"&amp;L$11&amp;"","Entity#"&amp;$D97&amp;"","Value#"&amp;L$10&amp;"","Account#"&amp;$B97&amp;"","ICP#"&amp;L$7&amp;"","Program#"&amp;L$8&amp;"","Movements#"&amp;$E97&amp;"","Data_Category#"&amp;L$3&amp;"","Reporting#"&amp;L$9&amp;"","ECP#"&amp;L$6&amp;"")/1000000,[2]!Hsgetvalue(L$12,"Scenario#"&amp;L$2&amp;"","Year#"&amp;L$5&amp;"","Period#"&amp;L$4&amp;"","View#"&amp;L$11&amp;"","Entity#"&amp;$D97&amp;"","Value#"&amp;L$10&amp;"","Account#"&amp;$B97&amp;"","ICP#"&amp;L$7&amp;"","Program#"&amp;L$8&amp;"","Movements#"&amp;$E97&amp;"","Data_Category#"&amp;L$3&amp;"","Reporting#"&amp;L$9&amp;"","ECP#"&amp;L$6&amp;""))</f>
        <v>#NAME?</v>
      </c>
      <c r="M97" s="117" t="e">
        <f ca="1">IFERROR([2]!Hsgetvalue(M$12,"Scenario#"&amp;M$2&amp;"","Year#"&amp;M$5&amp;"","Period#"&amp;M$4&amp;"","View#"&amp;M$11&amp;"","Entity#"&amp;$D97&amp;"","Value#"&amp;M$10&amp;"","Account#"&amp;$B97&amp;"","ICP#"&amp;M$7&amp;"","Program#"&amp;M$8&amp;"","Movements#"&amp;$E97&amp;"","Data_Category#"&amp;M$3&amp;"","Reporting#"&amp;M$9&amp;"","ECP#"&amp;M$6&amp;"")/1000000,[2]!Hsgetvalue(M$12,"Scenario#"&amp;M$2&amp;"","Year#"&amp;M$5&amp;"","Period#"&amp;M$4&amp;"","View#"&amp;M$11&amp;"","Entity#"&amp;$D97&amp;"","Value#"&amp;M$10&amp;"","Account#"&amp;$B97&amp;"","ICP#"&amp;M$7&amp;"","Program#"&amp;M$8&amp;"","Movements#"&amp;$E97&amp;"","Data_Category#"&amp;M$3&amp;"","Reporting#"&amp;M$9&amp;"","ECP#"&amp;M$6&amp;""))</f>
        <v>#NAME?</v>
      </c>
    </row>
    <row r="98" spans="2:20" ht="11.45" customHeight="1" x14ac:dyDescent="0.25">
      <c r="B98" s="12" t="s">
        <v>175</v>
      </c>
      <c r="C98" s="12" t="s">
        <v>176</v>
      </c>
      <c r="D98" s="11" t="s">
        <v>454</v>
      </c>
      <c r="E98" s="11" t="s">
        <v>34</v>
      </c>
      <c r="G98" s="115" t="s">
        <v>176</v>
      </c>
      <c r="H98" s="117" t="e">
        <f ca="1">IFERROR([2]!Hsgetvalue(H$12,"Scenario#"&amp;H$2&amp;"","Year#"&amp;H$5&amp;"","Period#"&amp;H$4&amp;"","View#"&amp;H$11&amp;"","Entity#"&amp;$D98&amp;"","Value#"&amp;H$10&amp;"","Account#"&amp;$B98&amp;"","ICP#"&amp;H$7&amp;"","Program#"&amp;H$8&amp;"","Movements#"&amp;$E98&amp;"","Data_Category#"&amp;H$3&amp;"","Reporting#"&amp;H$9&amp;"","ECP#"&amp;H$6&amp;"")/1000000,[2]!Hsgetvalue(H$12,"Scenario#"&amp;H$2&amp;"","Year#"&amp;H$5&amp;"","Period#"&amp;H$4&amp;"","View#"&amp;H$11&amp;"","Entity#"&amp;$D98&amp;"","Value#"&amp;H$10&amp;"","Account#"&amp;$B98&amp;"","ICP#"&amp;H$7&amp;"","Program#"&amp;H$8&amp;"","Movements#"&amp;$E98&amp;"","Data_Category#"&amp;H$3&amp;"","Reporting#"&amp;H$9&amp;"","ECP#"&amp;H$6&amp;""))</f>
        <v>#NAME?</v>
      </c>
      <c r="I98" s="117" t="e">
        <f ca="1">IFERROR([2]!Hsgetvalue(I$12,"Scenario#"&amp;I$2&amp;"","Year#"&amp;I$5&amp;"","Period#"&amp;I$4&amp;"","View#"&amp;I$11&amp;"","Entity#"&amp;$D98&amp;"","Value#"&amp;I$10&amp;"","Account#"&amp;$B98&amp;"","ICP#"&amp;I$7&amp;"","Program#"&amp;I$8&amp;"","Movements#"&amp;$E98&amp;"","Data_Category#"&amp;I$3&amp;"","Reporting#"&amp;I$9&amp;"","ECP#"&amp;I$6&amp;"")/1000000,[2]!Hsgetvalue(I$12,"Scenario#"&amp;I$2&amp;"","Year#"&amp;I$5&amp;"","Period#"&amp;I$4&amp;"","View#"&amp;I$11&amp;"","Entity#"&amp;$D98&amp;"","Value#"&amp;I$10&amp;"","Account#"&amp;$B98&amp;"","ICP#"&amp;I$7&amp;"","Program#"&amp;I$8&amp;"","Movements#"&amp;$E98&amp;"","Data_Category#"&amp;I$3&amp;"","Reporting#"&amp;I$9&amp;"","ECP#"&amp;I$6&amp;""))</f>
        <v>#NAME?</v>
      </c>
      <c r="J98" s="117" t="e">
        <f ca="1">IFERROR([2]!Hsgetvalue(J$12,"Scenario#"&amp;J$2&amp;"","Year#"&amp;J$5&amp;"","Period#"&amp;J$4&amp;"","View#"&amp;J$11&amp;"","Entity#"&amp;$D98&amp;"","Value#"&amp;J$10&amp;"","Account#"&amp;$B98&amp;"","ICP#"&amp;J$7&amp;"","Program#"&amp;J$8&amp;"","Movements#"&amp;$E98&amp;"","Data_Category#"&amp;J$3&amp;"","Reporting#"&amp;J$9&amp;"","ECP#"&amp;J$6&amp;"")/1000000,[2]!Hsgetvalue(J$12,"Scenario#"&amp;J$2&amp;"","Year#"&amp;J$5&amp;"","Period#"&amp;J$4&amp;"","View#"&amp;J$11&amp;"","Entity#"&amp;$D98&amp;"","Value#"&amp;J$10&amp;"","Account#"&amp;$B98&amp;"","ICP#"&amp;J$7&amp;"","Program#"&amp;J$8&amp;"","Movements#"&amp;$E98&amp;"","Data_Category#"&amp;J$3&amp;"","Reporting#"&amp;J$9&amp;"","ECP#"&amp;J$6&amp;""))</f>
        <v>#NAME?</v>
      </c>
      <c r="K98" s="117" t="e">
        <f ca="1">IFERROR([2]!Hsgetvalue(K$12,"Scenario#"&amp;K$2&amp;"","Year#"&amp;K$5&amp;"","Period#"&amp;K$4&amp;"","View#"&amp;K$11&amp;"","Entity#"&amp;$D98&amp;"","Value#"&amp;K$10&amp;"","Account#"&amp;$B98&amp;"","ICP#"&amp;K$7&amp;"","Program#"&amp;K$8&amp;"","Movements#"&amp;$E98&amp;"","Data_Category#"&amp;K$3&amp;"","Reporting#"&amp;K$9&amp;"","ECP#"&amp;K$6&amp;"")/1000000,[2]!Hsgetvalue(K$12,"Scenario#"&amp;K$2&amp;"","Year#"&amp;K$5&amp;"","Period#"&amp;K$4&amp;"","View#"&amp;K$11&amp;"","Entity#"&amp;$D98&amp;"","Value#"&amp;K$10&amp;"","Account#"&amp;$B98&amp;"","ICP#"&amp;K$7&amp;"","Program#"&amp;K$8&amp;"","Movements#"&amp;$E98&amp;"","Data_Category#"&amp;K$3&amp;"","Reporting#"&amp;K$9&amp;"","ECP#"&amp;K$6&amp;""))</f>
        <v>#NAME?</v>
      </c>
      <c r="L98" s="117" t="e">
        <f ca="1">IFERROR([2]!Hsgetvalue(L$12,"Scenario#"&amp;L$2&amp;"","Year#"&amp;L$5&amp;"","Period#"&amp;L$4&amp;"","View#"&amp;L$11&amp;"","Entity#"&amp;$D98&amp;"","Value#"&amp;L$10&amp;"","Account#"&amp;$B98&amp;"","ICP#"&amp;L$7&amp;"","Program#"&amp;L$8&amp;"","Movements#"&amp;$E98&amp;"","Data_Category#"&amp;L$3&amp;"","Reporting#"&amp;L$9&amp;"","ECP#"&amp;L$6&amp;"")/1000000,[2]!Hsgetvalue(L$12,"Scenario#"&amp;L$2&amp;"","Year#"&amp;L$5&amp;"","Period#"&amp;L$4&amp;"","View#"&amp;L$11&amp;"","Entity#"&amp;$D98&amp;"","Value#"&amp;L$10&amp;"","Account#"&amp;$B98&amp;"","ICP#"&amp;L$7&amp;"","Program#"&amp;L$8&amp;"","Movements#"&amp;$E98&amp;"","Data_Category#"&amp;L$3&amp;"","Reporting#"&amp;L$9&amp;"","ECP#"&amp;L$6&amp;""))</f>
        <v>#NAME?</v>
      </c>
      <c r="M98" s="117" t="e">
        <f ca="1">IFERROR([2]!Hsgetvalue(M$12,"Scenario#"&amp;M$2&amp;"","Year#"&amp;M$5&amp;"","Period#"&amp;M$4&amp;"","View#"&amp;M$11&amp;"","Entity#"&amp;$D98&amp;"","Value#"&amp;M$10&amp;"","Account#"&amp;$B98&amp;"","ICP#"&amp;M$7&amp;"","Program#"&amp;M$8&amp;"","Movements#"&amp;$E98&amp;"","Data_Category#"&amp;M$3&amp;"","Reporting#"&amp;M$9&amp;"","ECP#"&amp;M$6&amp;"")/1000000,[2]!Hsgetvalue(M$12,"Scenario#"&amp;M$2&amp;"","Year#"&amp;M$5&amp;"","Period#"&amp;M$4&amp;"","View#"&amp;M$11&amp;"","Entity#"&amp;$D98&amp;"","Value#"&amp;M$10&amp;"","Account#"&amp;$B98&amp;"","ICP#"&amp;M$7&amp;"","Program#"&amp;M$8&amp;"","Movements#"&amp;$E98&amp;"","Data_Category#"&amp;M$3&amp;"","Reporting#"&amp;M$9&amp;"","ECP#"&amp;M$6&amp;""))</f>
        <v>#NAME?</v>
      </c>
    </row>
    <row r="99" spans="2:20" ht="12" customHeight="1" x14ac:dyDescent="0.25">
      <c r="B99" s="12" t="s">
        <v>68</v>
      </c>
      <c r="C99" s="12"/>
      <c r="D99" s="11"/>
      <c r="E99" s="11"/>
      <c r="G99" s="115" t="s">
        <v>177</v>
      </c>
      <c r="H99" s="116"/>
      <c r="I99" s="116"/>
      <c r="J99" s="116"/>
      <c r="K99" s="116"/>
      <c r="L99" s="116"/>
      <c r="M99" s="116"/>
    </row>
    <row r="100" spans="2:20" ht="12" customHeight="1" x14ac:dyDescent="0.25">
      <c r="B100" s="12" t="s">
        <v>178</v>
      </c>
      <c r="C100" s="12" t="s">
        <v>179</v>
      </c>
      <c r="D100" s="11" t="s">
        <v>454</v>
      </c>
      <c r="E100" s="11" t="s">
        <v>34</v>
      </c>
      <c r="G100" s="29" t="s">
        <v>179</v>
      </c>
      <c r="H100" s="18" t="e">
        <f ca="1">IFERROR([2]!Hsgetvalue(H$12,"Scenario#"&amp;H$2&amp;"","Year#"&amp;H$5&amp;"","Period#"&amp;H$4&amp;"","View#"&amp;H$11&amp;"","Entity#"&amp;$D100&amp;"","Value#"&amp;H$10&amp;"","Account#"&amp;$B100&amp;"","ICP#"&amp;H$7&amp;"","Program#"&amp;H$8&amp;"","Movements#"&amp;$E100&amp;"","Data_Category#"&amp;H$3&amp;"","Reporting#"&amp;H$9&amp;"","ECP#"&amp;H$6&amp;"")/1000000,[2]!Hsgetvalue(H$12,"Scenario#"&amp;H$2&amp;"","Year#"&amp;H$5&amp;"","Period#"&amp;H$4&amp;"","View#"&amp;H$11&amp;"","Entity#"&amp;$D100&amp;"","Value#"&amp;H$10&amp;"","Account#"&amp;$B100&amp;"","ICP#"&amp;H$7&amp;"","Program#"&amp;H$8&amp;"","Movements#"&amp;$E100&amp;"","Data_Category#"&amp;H$3&amp;"","Reporting#"&amp;H$9&amp;"","ECP#"&amp;H$6&amp;""))</f>
        <v>#NAME?</v>
      </c>
      <c r="I100" s="18" t="e">
        <f ca="1">IFERROR([2]!Hsgetvalue(I$12,"Scenario#"&amp;I$2&amp;"","Year#"&amp;I$5&amp;"","Period#"&amp;I$4&amp;"","View#"&amp;I$11&amp;"","Entity#"&amp;$D100&amp;"","Value#"&amp;I$10&amp;"","Account#"&amp;$B100&amp;"","ICP#"&amp;I$7&amp;"","Program#"&amp;I$8&amp;"","Movements#"&amp;$E100&amp;"","Data_Category#"&amp;I$3&amp;"","Reporting#"&amp;I$9&amp;"","ECP#"&amp;I$6&amp;"")/1000000,[2]!Hsgetvalue(I$12,"Scenario#"&amp;I$2&amp;"","Year#"&amp;I$5&amp;"","Period#"&amp;I$4&amp;"","View#"&amp;I$11&amp;"","Entity#"&amp;$D100&amp;"","Value#"&amp;I$10&amp;"","Account#"&amp;$B100&amp;"","ICP#"&amp;I$7&amp;"","Program#"&amp;I$8&amp;"","Movements#"&amp;$E100&amp;"","Data_Category#"&amp;I$3&amp;"","Reporting#"&amp;I$9&amp;"","ECP#"&amp;I$6&amp;""))</f>
        <v>#NAME?</v>
      </c>
      <c r="J100" s="18" t="e">
        <f ca="1">IFERROR([2]!Hsgetvalue(J$12,"Scenario#"&amp;J$2&amp;"","Year#"&amp;J$5&amp;"","Period#"&amp;J$4&amp;"","View#"&amp;J$11&amp;"","Entity#"&amp;$D100&amp;"","Value#"&amp;J$10&amp;"","Account#"&amp;$B100&amp;"","ICP#"&amp;J$7&amp;"","Program#"&amp;J$8&amp;"","Movements#"&amp;$E100&amp;"","Data_Category#"&amp;J$3&amp;"","Reporting#"&amp;J$9&amp;"","ECP#"&amp;J$6&amp;"")/1000000,[2]!Hsgetvalue(J$12,"Scenario#"&amp;J$2&amp;"","Year#"&amp;J$5&amp;"","Period#"&amp;J$4&amp;"","View#"&amp;J$11&amp;"","Entity#"&amp;$D100&amp;"","Value#"&amp;J$10&amp;"","Account#"&amp;$B100&amp;"","ICP#"&amp;J$7&amp;"","Program#"&amp;J$8&amp;"","Movements#"&amp;$E100&amp;"","Data_Category#"&amp;J$3&amp;"","Reporting#"&amp;J$9&amp;"","ECP#"&amp;J$6&amp;""))</f>
        <v>#NAME?</v>
      </c>
      <c r="K100" s="18" t="e">
        <f ca="1">IFERROR([2]!Hsgetvalue(K$12,"Scenario#"&amp;K$2&amp;"","Year#"&amp;K$5&amp;"","Period#"&amp;K$4&amp;"","View#"&amp;K$11&amp;"","Entity#"&amp;$D100&amp;"","Value#"&amp;K$10&amp;"","Account#"&amp;$B100&amp;"","ICP#"&amp;K$7&amp;"","Program#"&amp;K$8&amp;"","Movements#"&amp;$E100&amp;"","Data_Category#"&amp;K$3&amp;"","Reporting#"&amp;K$9&amp;"","ECP#"&amp;K$6&amp;"")/1000000,[2]!Hsgetvalue(K$12,"Scenario#"&amp;K$2&amp;"","Year#"&amp;K$5&amp;"","Period#"&amp;K$4&amp;"","View#"&amp;K$11&amp;"","Entity#"&amp;$D100&amp;"","Value#"&amp;K$10&amp;"","Account#"&amp;$B100&amp;"","ICP#"&amp;K$7&amp;"","Program#"&amp;K$8&amp;"","Movements#"&amp;$E100&amp;"","Data_Category#"&amp;K$3&amp;"","Reporting#"&amp;K$9&amp;"","ECP#"&amp;K$6&amp;""))</f>
        <v>#NAME?</v>
      </c>
      <c r="L100" s="18" t="e">
        <f ca="1">IFERROR([2]!Hsgetvalue(L$12,"Scenario#"&amp;L$2&amp;"","Year#"&amp;L$5&amp;"","Period#"&amp;L$4&amp;"","View#"&amp;L$11&amp;"","Entity#"&amp;$D100&amp;"","Value#"&amp;L$10&amp;"","Account#"&amp;$B100&amp;"","ICP#"&amp;L$7&amp;"","Program#"&amp;L$8&amp;"","Movements#"&amp;$E100&amp;"","Data_Category#"&amp;L$3&amp;"","Reporting#"&amp;L$9&amp;"","ECP#"&amp;L$6&amp;"")/1000000,[2]!Hsgetvalue(L$12,"Scenario#"&amp;L$2&amp;"","Year#"&amp;L$5&amp;"","Period#"&amp;L$4&amp;"","View#"&amp;L$11&amp;"","Entity#"&amp;$D100&amp;"","Value#"&amp;L$10&amp;"","Account#"&amp;$B100&amp;"","ICP#"&amp;L$7&amp;"","Program#"&amp;L$8&amp;"","Movements#"&amp;$E100&amp;"","Data_Category#"&amp;L$3&amp;"","Reporting#"&amp;L$9&amp;"","ECP#"&amp;L$6&amp;""))</f>
        <v>#NAME?</v>
      </c>
      <c r="M100" s="18" t="e">
        <f ca="1">IFERROR([2]!Hsgetvalue(M$12,"Scenario#"&amp;M$2&amp;"","Year#"&amp;M$5&amp;"","Period#"&amp;M$4&amp;"","View#"&amp;M$11&amp;"","Entity#"&amp;$D100&amp;"","Value#"&amp;M$10&amp;"","Account#"&amp;$B100&amp;"","ICP#"&amp;M$7&amp;"","Program#"&amp;M$8&amp;"","Movements#"&amp;$E100&amp;"","Data_Category#"&amp;M$3&amp;"","Reporting#"&amp;M$9&amp;"","ECP#"&amp;M$6&amp;"")/1000000,[2]!Hsgetvalue(M$12,"Scenario#"&amp;M$2&amp;"","Year#"&amp;M$5&amp;"","Period#"&amp;M$4&amp;"","View#"&amp;M$11&amp;"","Entity#"&amp;$D100&amp;"","Value#"&amp;M$10&amp;"","Account#"&amp;$B100&amp;"","ICP#"&amp;M$7&amp;"","Program#"&amp;M$8&amp;"","Movements#"&amp;$E100&amp;"","Data_Category#"&amp;M$3&amp;"","Reporting#"&amp;M$9&amp;"","ECP#"&amp;M$6&amp;""))</f>
        <v>#NAME?</v>
      </c>
    </row>
    <row r="101" spans="2:20" ht="12" customHeight="1" x14ac:dyDescent="0.25">
      <c r="B101" s="12" t="s">
        <v>180</v>
      </c>
      <c r="C101" s="12" t="s">
        <v>181</v>
      </c>
      <c r="D101" s="11" t="s">
        <v>454</v>
      </c>
      <c r="E101" s="11" t="s">
        <v>34</v>
      </c>
      <c r="G101" s="29" t="s">
        <v>181</v>
      </c>
      <c r="H101" s="18" t="e">
        <f ca="1">IFERROR([2]!Hsgetvalue(H$12,"Scenario#"&amp;H$2&amp;"","Year#"&amp;H$5&amp;"","Period#"&amp;H$4&amp;"","View#"&amp;H$11&amp;"","Entity#"&amp;$D101&amp;"","Value#"&amp;H$10&amp;"","Account#"&amp;$B101&amp;"","ICP#"&amp;H$7&amp;"","Program#"&amp;H$8&amp;"","Movements#"&amp;$E101&amp;"","Data_Category#"&amp;H$3&amp;"","Reporting#"&amp;H$9&amp;"","ECP#"&amp;H$6&amp;"")/1000000,[2]!Hsgetvalue(H$12,"Scenario#"&amp;H$2&amp;"","Year#"&amp;H$5&amp;"","Period#"&amp;H$4&amp;"","View#"&amp;H$11&amp;"","Entity#"&amp;$D101&amp;"","Value#"&amp;H$10&amp;"","Account#"&amp;$B101&amp;"","ICP#"&amp;H$7&amp;"","Program#"&amp;H$8&amp;"","Movements#"&amp;$E101&amp;"","Data_Category#"&amp;H$3&amp;"","Reporting#"&amp;H$9&amp;"","ECP#"&amp;H$6&amp;""))</f>
        <v>#NAME?</v>
      </c>
      <c r="I101" s="18" t="e">
        <f ca="1">IFERROR([2]!Hsgetvalue(I$12,"Scenario#"&amp;I$2&amp;"","Year#"&amp;I$5&amp;"","Period#"&amp;I$4&amp;"","View#"&amp;I$11&amp;"","Entity#"&amp;$D101&amp;"","Value#"&amp;I$10&amp;"","Account#"&amp;$B101&amp;"","ICP#"&amp;I$7&amp;"","Program#"&amp;I$8&amp;"","Movements#"&amp;$E101&amp;"","Data_Category#"&amp;I$3&amp;"","Reporting#"&amp;I$9&amp;"","ECP#"&amp;I$6&amp;"")/1000000,[2]!Hsgetvalue(I$12,"Scenario#"&amp;I$2&amp;"","Year#"&amp;I$5&amp;"","Period#"&amp;I$4&amp;"","View#"&amp;I$11&amp;"","Entity#"&amp;$D101&amp;"","Value#"&amp;I$10&amp;"","Account#"&amp;$B101&amp;"","ICP#"&amp;I$7&amp;"","Program#"&amp;I$8&amp;"","Movements#"&amp;$E101&amp;"","Data_Category#"&amp;I$3&amp;"","Reporting#"&amp;I$9&amp;"","ECP#"&amp;I$6&amp;""))</f>
        <v>#NAME?</v>
      </c>
      <c r="J101" s="18" t="e">
        <f ca="1">IFERROR([2]!Hsgetvalue(J$12,"Scenario#"&amp;J$2&amp;"","Year#"&amp;J$5&amp;"","Period#"&amp;J$4&amp;"","View#"&amp;J$11&amp;"","Entity#"&amp;$D101&amp;"","Value#"&amp;J$10&amp;"","Account#"&amp;$B101&amp;"","ICP#"&amp;J$7&amp;"","Program#"&amp;J$8&amp;"","Movements#"&amp;$E101&amp;"","Data_Category#"&amp;J$3&amp;"","Reporting#"&amp;J$9&amp;"","ECP#"&amp;J$6&amp;"")/1000000,[2]!Hsgetvalue(J$12,"Scenario#"&amp;J$2&amp;"","Year#"&amp;J$5&amp;"","Period#"&amp;J$4&amp;"","View#"&amp;J$11&amp;"","Entity#"&amp;$D101&amp;"","Value#"&amp;J$10&amp;"","Account#"&amp;$B101&amp;"","ICP#"&amp;J$7&amp;"","Program#"&amp;J$8&amp;"","Movements#"&amp;$E101&amp;"","Data_Category#"&amp;J$3&amp;"","Reporting#"&amp;J$9&amp;"","ECP#"&amp;J$6&amp;""))</f>
        <v>#NAME?</v>
      </c>
      <c r="K101" s="18" t="e">
        <f ca="1">IFERROR([2]!Hsgetvalue(K$12,"Scenario#"&amp;K$2&amp;"","Year#"&amp;K$5&amp;"","Period#"&amp;K$4&amp;"","View#"&amp;K$11&amp;"","Entity#"&amp;$D101&amp;"","Value#"&amp;K$10&amp;"","Account#"&amp;$B101&amp;"","ICP#"&amp;K$7&amp;"","Program#"&amp;K$8&amp;"","Movements#"&amp;$E101&amp;"","Data_Category#"&amp;K$3&amp;"","Reporting#"&amp;K$9&amp;"","ECP#"&amp;K$6&amp;"")/1000000,[2]!Hsgetvalue(K$12,"Scenario#"&amp;K$2&amp;"","Year#"&amp;K$5&amp;"","Period#"&amp;K$4&amp;"","View#"&amp;K$11&amp;"","Entity#"&amp;$D101&amp;"","Value#"&amp;K$10&amp;"","Account#"&amp;$B101&amp;"","ICP#"&amp;K$7&amp;"","Program#"&amp;K$8&amp;"","Movements#"&amp;$E101&amp;"","Data_Category#"&amp;K$3&amp;"","Reporting#"&amp;K$9&amp;"","ECP#"&amp;K$6&amp;""))</f>
        <v>#NAME?</v>
      </c>
      <c r="L101" s="18" t="e">
        <f ca="1">IFERROR([2]!Hsgetvalue(L$12,"Scenario#"&amp;L$2&amp;"","Year#"&amp;L$5&amp;"","Period#"&amp;L$4&amp;"","View#"&amp;L$11&amp;"","Entity#"&amp;$D101&amp;"","Value#"&amp;L$10&amp;"","Account#"&amp;$B101&amp;"","ICP#"&amp;L$7&amp;"","Program#"&amp;L$8&amp;"","Movements#"&amp;$E101&amp;"","Data_Category#"&amp;L$3&amp;"","Reporting#"&amp;L$9&amp;"","ECP#"&amp;L$6&amp;"")/1000000,[2]!Hsgetvalue(L$12,"Scenario#"&amp;L$2&amp;"","Year#"&amp;L$5&amp;"","Period#"&amp;L$4&amp;"","View#"&amp;L$11&amp;"","Entity#"&amp;$D101&amp;"","Value#"&amp;L$10&amp;"","Account#"&amp;$B101&amp;"","ICP#"&amp;L$7&amp;"","Program#"&amp;L$8&amp;"","Movements#"&amp;$E101&amp;"","Data_Category#"&amp;L$3&amp;"","Reporting#"&amp;L$9&amp;"","ECP#"&amp;L$6&amp;""))</f>
        <v>#NAME?</v>
      </c>
      <c r="M101" s="18" t="e">
        <f ca="1">IFERROR([2]!Hsgetvalue(M$12,"Scenario#"&amp;M$2&amp;"","Year#"&amp;M$5&amp;"","Period#"&amp;M$4&amp;"","View#"&amp;M$11&amp;"","Entity#"&amp;$D101&amp;"","Value#"&amp;M$10&amp;"","Account#"&amp;$B101&amp;"","ICP#"&amp;M$7&amp;"","Program#"&amp;M$8&amp;"","Movements#"&amp;$E101&amp;"","Data_Category#"&amp;M$3&amp;"","Reporting#"&amp;M$9&amp;"","ECP#"&amp;M$6&amp;"")/1000000,[2]!Hsgetvalue(M$12,"Scenario#"&amp;M$2&amp;"","Year#"&amp;M$5&amp;"","Period#"&amp;M$4&amp;"","View#"&amp;M$11&amp;"","Entity#"&amp;$D101&amp;"","Value#"&amp;M$10&amp;"","Account#"&amp;$B101&amp;"","ICP#"&amp;M$7&amp;"","Program#"&amp;M$8&amp;"","Movements#"&amp;$E101&amp;"","Data_Category#"&amp;M$3&amp;"","Reporting#"&amp;M$9&amp;"","ECP#"&amp;M$6&amp;""))</f>
        <v>#NAME?</v>
      </c>
    </row>
    <row r="102" spans="2:20" ht="11.45" customHeight="1" x14ac:dyDescent="0.25">
      <c r="B102" s="12" t="s">
        <v>182</v>
      </c>
      <c r="C102" s="12" t="s">
        <v>183</v>
      </c>
      <c r="D102" s="11" t="s">
        <v>454</v>
      </c>
      <c r="E102" s="11" t="s">
        <v>34</v>
      </c>
      <c r="G102" s="115" t="s">
        <v>183</v>
      </c>
      <c r="H102" s="117" t="e">
        <f ca="1">IFERROR([2]!Hsgetvalue(H$12,"Scenario#"&amp;H$2&amp;"","Year#"&amp;H$5&amp;"","Period#"&amp;H$4&amp;"","View#"&amp;H$11&amp;"","Entity#"&amp;$D102&amp;"","Value#"&amp;H$10&amp;"","Account#"&amp;$B102&amp;"","ICP#"&amp;H$7&amp;"","Program#"&amp;H$8&amp;"","Movements#"&amp;$E102&amp;"","Data_Category#"&amp;H$3&amp;"","Reporting#"&amp;H$9&amp;"","ECP#"&amp;H$6&amp;"")/1000000,[2]!Hsgetvalue(H$12,"Scenario#"&amp;H$2&amp;"","Year#"&amp;H$5&amp;"","Period#"&amp;H$4&amp;"","View#"&amp;H$11&amp;"","Entity#"&amp;$D102&amp;"","Value#"&amp;H$10&amp;"","Account#"&amp;$B102&amp;"","ICP#"&amp;H$7&amp;"","Program#"&amp;H$8&amp;"","Movements#"&amp;$E102&amp;"","Data_Category#"&amp;H$3&amp;"","Reporting#"&amp;H$9&amp;"","ECP#"&amp;H$6&amp;""))</f>
        <v>#NAME?</v>
      </c>
      <c r="I102" s="117" t="e">
        <f ca="1">IFERROR([2]!Hsgetvalue(I$12,"Scenario#"&amp;I$2&amp;"","Year#"&amp;I$5&amp;"","Period#"&amp;I$4&amp;"","View#"&amp;I$11&amp;"","Entity#"&amp;$D102&amp;"","Value#"&amp;I$10&amp;"","Account#"&amp;$B102&amp;"","ICP#"&amp;I$7&amp;"","Program#"&amp;I$8&amp;"","Movements#"&amp;$E102&amp;"","Data_Category#"&amp;I$3&amp;"","Reporting#"&amp;I$9&amp;"","ECP#"&amp;I$6&amp;"")/1000000,[2]!Hsgetvalue(I$12,"Scenario#"&amp;I$2&amp;"","Year#"&amp;I$5&amp;"","Period#"&amp;I$4&amp;"","View#"&amp;I$11&amp;"","Entity#"&amp;$D102&amp;"","Value#"&amp;I$10&amp;"","Account#"&amp;$B102&amp;"","ICP#"&amp;I$7&amp;"","Program#"&amp;I$8&amp;"","Movements#"&amp;$E102&amp;"","Data_Category#"&amp;I$3&amp;"","Reporting#"&amp;I$9&amp;"","ECP#"&amp;I$6&amp;""))</f>
        <v>#NAME?</v>
      </c>
      <c r="J102" s="117" t="e">
        <f ca="1">IFERROR([2]!Hsgetvalue(J$12,"Scenario#"&amp;J$2&amp;"","Year#"&amp;J$5&amp;"","Period#"&amp;J$4&amp;"","View#"&amp;J$11&amp;"","Entity#"&amp;$D102&amp;"","Value#"&amp;J$10&amp;"","Account#"&amp;$B102&amp;"","ICP#"&amp;J$7&amp;"","Program#"&amp;J$8&amp;"","Movements#"&amp;$E102&amp;"","Data_Category#"&amp;J$3&amp;"","Reporting#"&amp;J$9&amp;"","ECP#"&amp;J$6&amp;"")/1000000,[2]!Hsgetvalue(J$12,"Scenario#"&amp;J$2&amp;"","Year#"&amp;J$5&amp;"","Period#"&amp;J$4&amp;"","View#"&amp;J$11&amp;"","Entity#"&amp;$D102&amp;"","Value#"&amp;J$10&amp;"","Account#"&amp;$B102&amp;"","ICP#"&amp;J$7&amp;"","Program#"&amp;J$8&amp;"","Movements#"&amp;$E102&amp;"","Data_Category#"&amp;J$3&amp;"","Reporting#"&amp;J$9&amp;"","ECP#"&amp;J$6&amp;""))</f>
        <v>#NAME?</v>
      </c>
      <c r="K102" s="117" t="e">
        <f ca="1">IFERROR([2]!Hsgetvalue(K$12,"Scenario#"&amp;K$2&amp;"","Year#"&amp;K$5&amp;"","Period#"&amp;K$4&amp;"","View#"&amp;K$11&amp;"","Entity#"&amp;$D102&amp;"","Value#"&amp;K$10&amp;"","Account#"&amp;$B102&amp;"","ICP#"&amp;K$7&amp;"","Program#"&amp;K$8&amp;"","Movements#"&amp;$E102&amp;"","Data_Category#"&amp;K$3&amp;"","Reporting#"&amp;K$9&amp;"","ECP#"&amp;K$6&amp;"")/1000000,[2]!Hsgetvalue(K$12,"Scenario#"&amp;K$2&amp;"","Year#"&amp;K$5&amp;"","Period#"&amp;K$4&amp;"","View#"&amp;K$11&amp;"","Entity#"&amp;$D102&amp;"","Value#"&amp;K$10&amp;"","Account#"&amp;$B102&amp;"","ICP#"&amp;K$7&amp;"","Program#"&amp;K$8&amp;"","Movements#"&amp;$E102&amp;"","Data_Category#"&amp;K$3&amp;"","Reporting#"&amp;K$9&amp;"","ECP#"&amp;K$6&amp;""))</f>
        <v>#NAME?</v>
      </c>
      <c r="L102" s="117" t="e">
        <f ca="1">IFERROR([2]!Hsgetvalue(L$12,"Scenario#"&amp;L$2&amp;"","Year#"&amp;L$5&amp;"","Period#"&amp;L$4&amp;"","View#"&amp;L$11&amp;"","Entity#"&amp;$D102&amp;"","Value#"&amp;L$10&amp;"","Account#"&amp;$B102&amp;"","ICP#"&amp;L$7&amp;"","Program#"&amp;L$8&amp;"","Movements#"&amp;$E102&amp;"","Data_Category#"&amp;L$3&amp;"","Reporting#"&amp;L$9&amp;"","ECP#"&amp;L$6&amp;"")/1000000,[2]!Hsgetvalue(L$12,"Scenario#"&amp;L$2&amp;"","Year#"&amp;L$5&amp;"","Period#"&amp;L$4&amp;"","View#"&amp;L$11&amp;"","Entity#"&amp;$D102&amp;"","Value#"&amp;L$10&amp;"","Account#"&amp;$B102&amp;"","ICP#"&amp;L$7&amp;"","Program#"&amp;L$8&amp;"","Movements#"&amp;$E102&amp;"","Data_Category#"&amp;L$3&amp;"","Reporting#"&amp;L$9&amp;"","ECP#"&amp;L$6&amp;""))</f>
        <v>#NAME?</v>
      </c>
      <c r="M102" s="117" t="e">
        <f ca="1">IFERROR([2]!Hsgetvalue(M$12,"Scenario#"&amp;M$2&amp;"","Year#"&amp;M$5&amp;"","Period#"&amp;M$4&amp;"","View#"&amp;M$11&amp;"","Entity#"&amp;$D102&amp;"","Value#"&amp;M$10&amp;"","Account#"&amp;$B102&amp;"","ICP#"&amp;M$7&amp;"","Program#"&amp;M$8&amp;"","Movements#"&amp;$E102&amp;"","Data_Category#"&amp;M$3&amp;"","Reporting#"&amp;M$9&amp;"","ECP#"&amp;M$6&amp;"")/1000000,[2]!Hsgetvalue(M$12,"Scenario#"&amp;M$2&amp;"","Year#"&amp;M$5&amp;"","Period#"&amp;M$4&amp;"","View#"&amp;M$11&amp;"","Entity#"&amp;$D102&amp;"","Value#"&amp;M$10&amp;"","Account#"&amp;$B102&amp;"","ICP#"&amp;M$7&amp;"","Program#"&amp;M$8&amp;"","Movements#"&amp;$E102&amp;"","Data_Category#"&amp;M$3&amp;"","Reporting#"&amp;M$9&amp;"","ECP#"&amp;M$6&amp;""))</f>
        <v>#NAME?</v>
      </c>
    </row>
    <row r="103" spans="2:20" ht="12" customHeight="1" x14ac:dyDescent="0.25">
      <c r="B103" s="12" t="s">
        <v>184</v>
      </c>
      <c r="C103" s="12" t="s">
        <v>185</v>
      </c>
      <c r="D103" s="11" t="s">
        <v>454</v>
      </c>
      <c r="E103" s="11" t="s">
        <v>34</v>
      </c>
      <c r="G103" s="115" t="s">
        <v>185</v>
      </c>
      <c r="H103" s="117" t="e">
        <f ca="1">IFERROR([2]!Hsgetvalue(H$12,"Scenario#"&amp;H$2&amp;"","Year#"&amp;H$5&amp;"","Period#"&amp;H$4&amp;"","View#"&amp;H$11&amp;"","Entity#"&amp;$D103&amp;"","Value#"&amp;H$10&amp;"","Account#"&amp;$B103&amp;"","ICP#"&amp;H$7&amp;"","Program#"&amp;H$8&amp;"","Movements#"&amp;$E103&amp;"","Data_Category#"&amp;H$3&amp;"","Reporting#"&amp;H$9&amp;"","ECP#"&amp;H$6&amp;"")/1000000,[2]!Hsgetvalue(H$12,"Scenario#"&amp;H$2&amp;"","Year#"&amp;H$5&amp;"","Period#"&amp;H$4&amp;"","View#"&amp;H$11&amp;"","Entity#"&amp;$D103&amp;"","Value#"&amp;H$10&amp;"","Account#"&amp;$B103&amp;"","ICP#"&amp;H$7&amp;"","Program#"&amp;H$8&amp;"","Movements#"&amp;$E103&amp;"","Data_Category#"&amp;H$3&amp;"","Reporting#"&amp;H$9&amp;"","ECP#"&amp;H$6&amp;""))</f>
        <v>#NAME?</v>
      </c>
      <c r="I103" s="117" t="e">
        <f ca="1">IFERROR([2]!Hsgetvalue(I$12,"Scenario#"&amp;I$2&amp;"","Year#"&amp;I$5&amp;"","Period#"&amp;I$4&amp;"","View#"&amp;I$11&amp;"","Entity#"&amp;$D103&amp;"","Value#"&amp;I$10&amp;"","Account#"&amp;$B103&amp;"","ICP#"&amp;I$7&amp;"","Program#"&amp;I$8&amp;"","Movements#"&amp;$E103&amp;"","Data_Category#"&amp;I$3&amp;"","Reporting#"&amp;I$9&amp;"","ECP#"&amp;I$6&amp;"")/1000000,[2]!Hsgetvalue(I$12,"Scenario#"&amp;I$2&amp;"","Year#"&amp;I$5&amp;"","Period#"&amp;I$4&amp;"","View#"&amp;I$11&amp;"","Entity#"&amp;$D103&amp;"","Value#"&amp;I$10&amp;"","Account#"&amp;$B103&amp;"","ICP#"&amp;I$7&amp;"","Program#"&amp;I$8&amp;"","Movements#"&amp;$E103&amp;"","Data_Category#"&amp;I$3&amp;"","Reporting#"&amp;I$9&amp;"","ECP#"&amp;I$6&amp;""))</f>
        <v>#NAME?</v>
      </c>
      <c r="J103" s="121" t="e">
        <f ca="1">IFERROR([2]!Hsgetvalue(J$12,"Scenario#"&amp;J$2&amp;"","Year#"&amp;J$5&amp;"","Period#"&amp;J$4&amp;"","View#"&amp;J$11&amp;"","Entity#"&amp;$D103&amp;"","Value#"&amp;J$10&amp;"","Account#"&amp;$B103&amp;"","ICP#"&amp;J$7&amp;"","Program#"&amp;J$8&amp;"","Movements#"&amp;$E103&amp;"","Data_Category#"&amp;J$3&amp;"","Reporting#"&amp;J$9&amp;"","ECP#"&amp;J$6&amp;"")/1000000,[2]!Hsgetvalue(J$12,"Scenario#"&amp;J$2&amp;"","Year#"&amp;J$5&amp;"","Period#"&amp;J$4&amp;"","View#"&amp;J$11&amp;"","Entity#"&amp;$D103&amp;"","Value#"&amp;J$10&amp;"","Account#"&amp;$B103&amp;"","ICP#"&amp;J$7&amp;"","Program#"&amp;J$8&amp;"","Movements#"&amp;$E103&amp;"","Data_Category#"&amp;J$3&amp;"","Reporting#"&amp;J$9&amp;"","ECP#"&amp;J$6&amp;""))</f>
        <v>#NAME?</v>
      </c>
      <c r="K103" s="121" t="e">
        <f ca="1">IFERROR([2]!Hsgetvalue(K$12,"Scenario#"&amp;K$2&amp;"","Year#"&amp;K$5&amp;"","Period#"&amp;K$4&amp;"","View#"&amp;K$11&amp;"","Entity#"&amp;$D103&amp;"","Value#"&amp;K$10&amp;"","Account#"&amp;$B103&amp;"","ICP#"&amp;K$7&amp;"","Program#"&amp;K$8&amp;"","Movements#"&amp;$E103&amp;"","Data_Category#"&amp;K$3&amp;"","Reporting#"&amp;K$9&amp;"","ECP#"&amp;K$6&amp;"")/1000000,[2]!Hsgetvalue(K$12,"Scenario#"&amp;K$2&amp;"","Year#"&amp;K$5&amp;"","Period#"&amp;K$4&amp;"","View#"&amp;K$11&amp;"","Entity#"&amp;$D103&amp;"","Value#"&amp;K$10&amp;"","Account#"&amp;$B103&amp;"","ICP#"&amp;K$7&amp;"","Program#"&amp;K$8&amp;"","Movements#"&amp;$E103&amp;"","Data_Category#"&amp;K$3&amp;"","Reporting#"&amp;K$9&amp;"","ECP#"&amp;K$6&amp;""))</f>
        <v>#NAME?</v>
      </c>
      <c r="L103" s="117" t="e">
        <f ca="1">IFERROR([2]!Hsgetvalue(L$12,"Scenario#"&amp;L$2&amp;"","Year#"&amp;L$5&amp;"","Period#"&amp;L$4&amp;"","View#"&amp;L$11&amp;"","Entity#"&amp;$D103&amp;"","Value#"&amp;L$10&amp;"","Account#"&amp;$B103&amp;"","ICP#"&amp;L$7&amp;"","Program#"&amp;L$8&amp;"","Movements#"&amp;$E103&amp;"","Data_Category#"&amp;L$3&amp;"","Reporting#"&amp;L$9&amp;"","ECP#"&amp;L$6&amp;"")/1000000,[2]!Hsgetvalue(L$12,"Scenario#"&amp;L$2&amp;"","Year#"&amp;L$5&amp;"","Period#"&amp;L$4&amp;"","View#"&amp;L$11&amp;"","Entity#"&amp;$D103&amp;"","Value#"&amp;L$10&amp;"","Account#"&amp;$B103&amp;"","ICP#"&amp;L$7&amp;"","Program#"&amp;L$8&amp;"","Movements#"&amp;$E103&amp;"","Data_Category#"&amp;L$3&amp;"","Reporting#"&amp;L$9&amp;"","ECP#"&amp;L$6&amp;""))</f>
        <v>#NAME?</v>
      </c>
      <c r="M103" s="121" t="e">
        <f ca="1">IFERROR([2]!Hsgetvalue(M$12,"Scenario#"&amp;M$2&amp;"","Year#"&amp;M$5&amp;"","Period#"&amp;M$4&amp;"","View#"&amp;M$11&amp;"","Entity#"&amp;$D103&amp;"","Value#"&amp;M$10&amp;"","Account#"&amp;$B103&amp;"","ICP#"&amp;M$7&amp;"","Program#"&amp;M$8&amp;"","Movements#"&amp;$E103&amp;"","Data_Category#"&amp;M$3&amp;"","Reporting#"&amp;M$9&amp;"","ECP#"&amp;M$6&amp;"")/1000000,[2]!Hsgetvalue(M$12,"Scenario#"&amp;M$2&amp;"","Year#"&amp;M$5&amp;"","Period#"&amp;M$4&amp;"","View#"&amp;M$11&amp;"","Entity#"&amp;$D103&amp;"","Value#"&amp;M$10&amp;"","Account#"&amp;$B103&amp;"","ICP#"&amp;M$7&amp;"","Program#"&amp;M$8&amp;"","Movements#"&amp;$E103&amp;"","Data_Category#"&amp;M$3&amp;"","Reporting#"&amp;M$9&amp;"","ECP#"&amp;M$6&amp;""))</f>
        <v>#NAME?</v>
      </c>
    </row>
    <row r="104" spans="2:20" ht="12" customHeight="1" x14ac:dyDescent="0.25">
      <c r="B104" s="12" t="s">
        <v>68</v>
      </c>
      <c r="C104" s="12"/>
      <c r="D104" s="11"/>
      <c r="E104" s="11"/>
      <c r="G104" s="115" t="s">
        <v>186</v>
      </c>
      <c r="H104" s="116"/>
      <c r="I104" s="116"/>
      <c r="J104" s="116"/>
      <c r="K104" s="116"/>
      <c r="L104" s="116"/>
      <c r="M104" s="116"/>
    </row>
    <row r="105" spans="2:20" ht="12.75" customHeight="1" x14ac:dyDescent="0.25">
      <c r="B105" s="12" t="s">
        <v>187</v>
      </c>
      <c r="C105" s="12" t="s">
        <v>188</v>
      </c>
      <c r="D105" s="11" t="s">
        <v>454</v>
      </c>
      <c r="E105" s="11" t="s">
        <v>34</v>
      </c>
      <c r="G105" s="29" t="s">
        <v>189</v>
      </c>
      <c r="H105" s="18" t="e">
        <f ca="1">IFERROR([2]!Hsgetvalue(H$12,"Scenario#"&amp;H$2&amp;"","Year#"&amp;H$5&amp;"","Period#"&amp;H$4&amp;"","View#"&amp;H$11&amp;"","Entity#"&amp;$D105&amp;"","Value#"&amp;H$10&amp;"","Account#"&amp;$B105&amp;"","ICP#"&amp;H$7&amp;"","Program#"&amp;H$8&amp;"","Movements#"&amp;$E105&amp;"","Data_Category#"&amp;H$3&amp;"","Reporting#"&amp;H$9&amp;"","ECP#"&amp;H$6&amp;"")/1000000,[2]!Hsgetvalue(H$12,"Scenario#"&amp;H$2&amp;"","Year#"&amp;H$5&amp;"","Period#"&amp;H$4&amp;"","View#"&amp;H$11&amp;"","Entity#"&amp;$D105&amp;"","Value#"&amp;H$10&amp;"","Account#"&amp;$B105&amp;"","ICP#"&amp;H$7&amp;"","Program#"&amp;H$8&amp;"","Movements#"&amp;$E105&amp;"","Data_Category#"&amp;H$3&amp;"","Reporting#"&amp;H$9&amp;"","ECP#"&amp;H$6&amp;""))</f>
        <v>#NAME?</v>
      </c>
      <c r="I105" s="18" t="e">
        <f ca="1">IFERROR([2]!Hsgetvalue(I$12,"Scenario#"&amp;I$2&amp;"","Year#"&amp;I$5&amp;"","Period#"&amp;I$4&amp;"","View#"&amp;I$11&amp;"","Entity#"&amp;$D105&amp;"","Value#"&amp;I$10&amp;"","Account#"&amp;$B105&amp;"","ICP#"&amp;I$7&amp;"","Program#"&amp;I$8&amp;"","Movements#"&amp;$E105&amp;"","Data_Category#"&amp;I$3&amp;"","Reporting#"&amp;I$9&amp;"","ECP#"&amp;I$6&amp;"")/1000000,[2]!Hsgetvalue(I$12,"Scenario#"&amp;I$2&amp;"","Year#"&amp;I$5&amp;"","Period#"&amp;I$4&amp;"","View#"&amp;I$11&amp;"","Entity#"&amp;$D105&amp;"","Value#"&amp;I$10&amp;"","Account#"&amp;$B105&amp;"","ICP#"&amp;I$7&amp;"","Program#"&amp;I$8&amp;"","Movements#"&amp;$E105&amp;"","Data_Category#"&amp;I$3&amp;"","Reporting#"&amp;I$9&amp;"","ECP#"&amp;I$6&amp;""))</f>
        <v>#NAME?</v>
      </c>
      <c r="J105" s="18" t="e">
        <f ca="1">IFERROR([2]!Hsgetvalue(J$12,"Scenario#"&amp;J$2&amp;"","Year#"&amp;J$5&amp;"","Period#"&amp;J$4&amp;"","View#"&amp;J$11&amp;"","Entity#"&amp;$D105&amp;"","Value#"&amp;J$10&amp;"","Account#"&amp;$B105&amp;"","ICP#"&amp;J$7&amp;"","Program#"&amp;J$8&amp;"","Movements#"&amp;$E105&amp;"","Data_Category#"&amp;J$3&amp;"","Reporting#"&amp;J$9&amp;"","ECP#"&amp;J$6&amp;"")/1000000,[2]!Hsgetvalue(J$12,"Scenario#"&amp;J$2&amp;"","Year#"&amp;J$5&amp;"","Period#"&amp;J$4&amp;"","View#"&amp;J$11&amp;"","Entity#"&amp;$D105&amp;"","Value#"&amp;J$10&amp;"","Account#"&amp;$B105&amp;"","ICP#"&amp;J$7&amp;"","Program#"&amp;J$8&amp;"","Movements#"&amp;$E105&amp;"","Data_Category#"&amp;J$3&amp;"","Reporting#"&amp;J$9&amp;"","ECP#"&amp;J$6&amp;""))</f>
        <v>#NAME?</v>
      </c>
      <c r="K105" s="18" t="e">
        <f ca="1">IFERROR([2]!Hsgetvalue(K$12,"Scenario#"&amp;K$2&amp;"","Year#"&amp;K$5&amp;"","Period#"&amp;K$4&amp;"","View#"&amp;K$11&amp;"","Entity#"&amp;$D105&amp;"","Value#"&amp;K$10&amp;"","Account#"&amp;$B105&amp;"","ICP#"&amp;K$7&amp;"","Program#"&amp;K$8&amp;"","Movements#"&amp;$E105&amp;"","Data_Category#"&amp;K$3&amp;"","Reporting#"&amp;K$9&amp;"","ECP#"&amp;K$6&amp;"")/1000000,[2]!Hsgetvalue(K$12,"Scenario#"&amp;K$2&amp;"","Year#"&amp;K$5&amp;"","Period#"&amp;K$4&amp;"","View#"&amp;K$11&amp;"","Entity#"&amp;$D105&amp;"","Value#"&amp;K$10&amp;"","Account#"&amp;$B105&amp;"","ICP#"&amp;K$7&amp;"","Program#"&amp;K$8&amp;"","Movements#"&amp;$E105&amp;"","Data_Category#"&amp;K$3&amp;"","Reporting#"&amp;K$9&amp;"","ECP#"&amp;K$6&amp;""))</f>
        <v>#NAME?</v>
      </c>
      <c r="L105" s="18" t="e">
        <f ca="1">IFERROR([2]!Hsgetvalue(L$12,"Scenario#"&amp;L$2&amp;"","Year#"&amp;L$5&amp;"","Period#"&amp;L$4&amp;"","View#"&amp;L$11&amp;"","Entity#"&amp;$D105&amp;"","Value#"&amp;L$10&amp;"","Account#"&amp;$B105&amp;"","ICP#"&amp;L$7&amp;"","Program#"&amp;L$8&amp;"","Movements#"&amp;$E105&amp;"","Data_Category#"&amp;L$3&amp;"","Reporting#"&amp;L$9&amp;"","ECP#"&amp;L$6&amp;"")/1000000,[2]!Hsgetvalue(L$12,"Scenario#"&amp;L$2&amp;"","Year#"&amp;L$5&amp;"","Period#"&amp;L$4&amp;"","View#"&amp;L$11&amp;"","Entity#"&amp;$D105&amp;"","Value#"&amp;L$10&amp;"","Account#"&amp;$B105&amp;"","ICP#"&amp;L$7&amp;"","Program#"&amp;L$8&amp;"","Movements#"&amp;$E105&amp;"","Data_Category#"&amp;L$3&amp;"","Reporting#"&amp;L$9&amp;"","ECP#"&amp;L$6&amp;""))</f>
        <v>#NAME?</v>
      </c>
      <c r="M105" s="18" t="e">
        <f ca="1">IFERROR([2]!Hsgetvalue(M$12,"Scenario#"&amp;M$2&amp;"","Year#"&amp;M$5&amp;"","Period#"&amp;M$4&amp;"","View#"&amp;M$11&amp;"","Entity#"&amp;$D105&amp;"","Value#"&amp;M$10&amp;"","Account#"&amp;$B105&amp;"","ICP#"&amp;M$7&amp;"","Program#"&amp;M$8&amp;"","Movements#"&amp;$E105&amp;"","Data_Category#"&amp;M$3&amp;"","Reporting#"&amp;M$9&amp;"","ECP#"&amp;M$6&amp;"")/1000000,[2]!Hsgetvalue(M$12,"Scenario#"&amp;M$2&amp;"","Year#"&amp;M$5&amp;"","Period#"&amp;M$4&amp;"","View#"&amp;M$11&amp;"","Entity#"&amp;$D105&amp;"","Value#"&amp;M$10&amp;"","Account#"&amp;$B105&amp;"","ICP#"&amp;M$7&amp;"","Program#"&amp;M$8&amp;"","Movements#"&amp;$E105&amp;"","Data_Category#"&amp;M$3&amp;"","Reporting#"&amp;M$9&amp;"","ECP#"&amp;M$6&amp;""))</f>
        <v>#NAME?</v>
      </c>
    </row>
    <row r="106" spans="2:20" ht="14.25" customHeight="1" x14ac:dyDescent="0.25">
      <c r="B106" s="12" t="s">
        <v>190</v>
      </c>
      <c r="C106" s="12" t="s">
        <v>191</v>
      </c>
      <c r="D106" s="11" t="s">
        <v>454</v>
      </c>
      <c r="E106" s="11" t="s">
        <v>34</v>
      </c>
      <c r="G106" s="29" t="s">
        <v>192</v>
      </c>
      <c r="H106" s="18" t="e">
        <f ca="1">IFERROR([2]!Hsgetvalue(H$12,"Scenario#"&amp;H$2&amp;"","Year#"&amp;H$5&amp;"","Period#"&amp;H$4&amp;"","View#"&amp;H$11&amp;"","Entity#"&amp;$D106&amp;"","Value#"&amp;H$10&amp;"","Account#"&amp;$B106&amp;"","ICP#"&amp;H$7&amp;"","Program#"&amp;H$8&amp;"","Movements#"&amp;$E106&amp;"","Data_Category#"&amp;H$3&amp;"","Reporting#"&amp;H$9&amp;"","ECP#"&amp;H$6&amp;"")/1000000,[2]!Hsgetvalue(H$12,"Scenario#"&amp;H$2&amp;"","Year#"&amp;H$5&amp;"","Period#"&amp;H$4&amp;"","View#"&amp;H$11&amp;"","Entity#"&amp;$D106&amp;"","Value#"&amp;H$10&amp;"","Account#"&amp;$B106&amp;"","ICP#"&amp;H$7&amp;"","Program#"&amp;H$8&amp;"","Movements#"&amp;$E106&amp;"","Data_Category#"&amp;H$3&amp;"","Reporting#"&amp;H$9&amp;"","ECP#"&amp;H$6&amp;""))</f>
        <v>#NAME?</v>
      </c>
      <c r="I106" s="18" t="e">
        <f ca="1">IFERROR([2]!Hsgetvalue(I$12,"Scenario#"&amp;I$2&amp;"","Year#"&amp;I$5&amp;"","Period#"&amp;I$4&amp;"","View#"&amp;I$11&amp;"","Entity#"&amp;$D106&amp;"","Value#"&amp;I$10&amp;"","Account#"&amp;$B106&amp;"","ICP#"&amp;I$7&amp;"","Program#"&amp;I$8&amp;"","Movements#"&amp;$E106&amp;"","Data_Category#"&amp;I$3&amp;"","Reporting#"&amp;I$9&amp;"","ECP#"&amp;I$6&amp;"")/1000000,[2]!Hsgetvalue(I$12,"Scenario#"&amp;I$2&amp;"","Year#"&amp;I$5&amp;"","Period#"&amp;I$4&amp;"","View#"&amp;I$11&amp;"","Entity#"&amp;$D106&amp;"","Value#"&amp;I$10&amp;"","Account#"&amp;$B106&amp;"","ICP#"&amp;I$7&amp;"","Program#"&amp;I$8&amp;"","Movements#"&amp;$E106&amp;"","Data_Category#"&amp;I$3&amp;"","Reporting#"&amp;I$9&amp;"","ECP#"&amp;I$6&amp;""))</f>
        <v>#NAME?</v>
      </c>
      <c r="J106" s="18" t="e">
        <f ca="1">IFERROR([2]!Hsgetvalue(J$12,"Scenario#"&amp;J$2&amp;"","Year#"&amp;J$5&amp;"","Period#"&amp;J$4&amp;"","View#"&amp;J$11&amp;"","Entity#"&amp;$D106&amp;"","Value#"&amp;J$10&amp;"","Account#"&amp;$B106&amp;"","ICP#"&amp;J$7&amp;"","Program#"&amp;J$8&amp;"","Movements#"&amp;$E106&amp;"","Data_Category#"&amp;J$3&amp;"","Reporting#"&amp;J$9&amp;"","ECP#"&amp;J$6&amp;"")/1000000,[2]!Hsgetvalue(J$12,"Scenario#"&amp;J$2&amp;"","Year#"&amp;J$5&amp;"","Period#"&amp;J$4&amp;"","View#"&amp;J$11&amp;"","Entity#"&amp;$D106&amp;"","Value#"&amp;J$10&amp;"","Account#"&amp;$B106&amp;"","ICP#"&amp;J$7&amp;"","Program#"&amp;J$8&amp;"","Movements#"&amp;$E106&amp;"","Data_Category#"&amp;J$3&amp;"","Reporting#"&amp;J$9&amp;"","ECP#"&amp;J$6&amp;""))</f>
        <v>#NAME?</v>
      </c>
      <c r="K106" s="18" t="e">
        <f ca="1">IFERROR([2]!Hsgetvalue(K$12,"Scenario#"&amp;K$2&amp;"","Year#"&amp;K$5&amp;"","Period#"&amp;K$4&amp;"","View#"&amp;K$11&amp;"","Entity#"&amp;$D106&amp;"","Value#"&amp;K$10&amp;"","Account#"&amp;$B106&amp;"","ICP#"&amp;K$7&amp;"","Program#"&amp;K$8&amp;"","Movements#"&amp;$E106&amp;"","Data_Category#"&amp;K$3&amp;"","Reporting#"&amp;K$9&amp;"","ECP#"&amp;K$6&amp;"")/1000000,[2]!Hsgetvalue(K$12,"Scenario#"&amp;K$2&amp;"","Year#"&amp;K$5&amp;"","Period#"&amp;K$4&amp;"","View#"&amp;K$11&amp;"","Entity#"&amp;$D106&amp;"","Value#"&amp;K$10&amp;"","Account#"&amp;$B106&amp;"","ICP#"&amp;K$7&amp;"","Program#"&amp;K$8&amp;"","Movements#"&amp;$E106&amp;"","Data_Category#"&amp;K$3&amp;"","Reporting#"&amp;K$9&amp;"","ECP#"&amp;K$6&amp;""))</f>
        <v>#NAME?</v>
      </c>
      <c r="L106" s="18" t="e">
        <f ca="1">IFERROR([2]!Hsgetvalue(L$12,"Scenario#"&amp;L$2&amp;"","Year#"&amp;L$5&amp;"","Period#"&amp;L$4&amp;"","View#"&amp;L$11&amp;"","Entity#"&amp;$D106&amp;"","Value#"&amp;L$10&amp;"","Account#"&amp;$B106&amp;"","ICP#"&amp;L$7&amp;"","Program#"&amp;L$8&amp;"","Movements#"&amp;$E106&amp;"","Data_Category#"&amp;L$3&amp;"","Reporting#"&amp;L$9&amp;"","ECP#"&amp;L$6&amp;"")/1000000,[2]!Hsgetvalue(L$12,"Scenario#"&amp;L$2&amp;"","Year#"&amp;L$5&amp;"","Period#"&amp;L$4&amp;"","View#"&amp;L$11&amp;"","Entity#"&amp;$D106&amp;"","Value#"&amp;L$10&amp;"","Account#"&amp;$B106&amp;"","ICP#"&amp;L$7&amp;"","Program#"&amp;L$8&amp;"","Movements#"&amp;$E106&amp;"","Data_Category#"&amp;L$3&amp;"","Reporting#"&amp;L$9&amp;"","ECP#"&amp;L$6&amp;""))</f>
        <v>#NAME?</v>
      </c>
      <c r="M106" s="18" t="e">
        <f ca="1">IFERROR([2]!Hsgetvalue(M$12,"Scenario#"&amp;M$2&amp;"","Year#"&amp;M$5&amp;"","Period#"&amp;M$4&amp;"","View#"&amp;M$11&amp;"","Entity#"&amp;$D106&amp;"","Value#"&amp;M$10&amp;"","Account#"&amp;$B106&amp;"","ICP#"&amp;M$7&amp;"","Program#"&amp;M$8&amp;"","Movements#"&amp;$E106&amp;"","Data_Category#"&amp;M$3&amp;"","Reporting#"&amp;M$9&amp;"","ECP#"&amp;M$6&amp;"")/1000000,[2]!Hsgetvalue(M$12,"Scenario#"&amp;M$2&amp;"","Year#"&amp;M$5&amp;"","Period#"&amp;M$4&amp;"","View#"&amp;M$11&amp;"","Entity#"&amp;$D106&amp;"","Value#"&amp;M$10&amp;"","Account#"&amp;$B106&amp;"","ICP#"&amp;M$7&amp;"","Program#"&amp;M$8&amp;"","Movements#"&amp;$E106&amp;"","Data_Category#"&amp;M$3&amp;"","Reporting#"&amp;M$9&amp;"","ECP#"&amp;M$6&amp;""))</f>
        <v>#NAME?</v>
      </c>
    </row>
    <row r="107" spans="2:20" ht="12" customHeight="1" x14ac:dyDescent="0.25">
      <c r="B107" s="12" t="s">
        <v>193</v>
      </c>
      <c r="C107" s="12" t="s">
        <v>194</v>
      </c>
      <c r="D107" s="11" t="s">
        <v>454</v>
      </c>
      <c r="E107" s="11" t="s">
        <v>34</v>
      </c>
      <c r="G107" s="29" t="s">
        <v>194</v>
      </c>
      <c r="H107" s="18" t="e">
        <f ca="1">IFERROR([2]!Hsgetvalue(H$12,"Scenario#"&amp;H$2&amp;"","Year#"&amp;H$5&amp;"","Period#"&amp;H$4&amp;"","View#"&amp;H$11&amp;"","Entity#"&amp;$D107&amp;"","Value#"&amp;H$10&amp;"","Account#"&amp;$B107&amp;"","ICP#"&amp;H$7&amp;"","Program#"&amp;H$8&amp;"","Movements#"&amp;$E107&amp;"","Data_Category#"&amp;H$3&amp;"","Reporting#"&amp;H$9&amp;"","ECP#"&amp;H$6&amp;"")/1000000,[2]!Hsgetvalue(H$12,"Scenario#"&amp;H$2&amp;"","Year#"&amp;H$5&amp;"","Period#"&amp;H$4&amp;"","View#"&amp;H$11&amp;"","Entity#"&amp;$D107&amp;"","Value#"&amp;H$10&amp;"","Account#"&amp;$B107&amp;"","ICP#"&amp;H$7&amp;"","Program#"&amp;H$8&amp;"","Movements#"&amp;$E107&amp;"","Data_Category#"&amp;H$3&amp;"","Reporting#"&amp;H$9&amp;"","ECP#"&amp;H$6&amp;""))</f>
        <v>#NAME?</v>
      </c>
      <c r="I107" s="18" t="e">
        <f ca="1">IFERROR([2]!Hsgetvalue(I$12,"Scenario#"&amp;I$2&amp;"","Year#"&amp;I$5&amp;"","Period#"&amp;I$4&amp;"","View#"&amp;I$11&amp;"","Entity#"&amp;$D107&amp;"","Value#"&amp;I$10&amp;"","Account#"&amp;$B107&amp;"","ICP#"&amp;I$7&amp;"","Program#"&amp;I$8&amp;"","Movements#"&amp;$E107&amp;"","Data_Category#"&amp;I$3&amp;"","Reporting#"&amp;I$9&amp;"","ECP#"&amp;I$6&amp;"")/1000000,[2]!Hsgetvalue(I$12,"Scenario#"&amp;I$2&amp;"","Year#"&amp;I$5&amp;"","Period#"&amp;I$4&amp;"","View#"&amp;I$11&amp;"","Entity#"&amp;$D107&amp;"","Value#"&amp;I$10&amp;"","Account#"&amp;$B107&amp;"","ICP#"&amp;I$7&amp;"","Program#"&amp;I$8&amp;"","Movements#"&amp;$E107&amp;"","Data_Category#"&amp;I$3&amp;"","Reporting#"&amp;I$9&amp;"","ECP#"&amp;I$6&amp;""))</f>
        <v>#NAME?</v>
      </c>
      <c r="J107" s="18" t="e">
        <f ca="1">IFERROR([2]!Hsgetvalue(J$12,"Scenario#"&amp;J$2&amp;"","Year#"&amp;J$5&amp;"","Period#"&amp;J$4&amp;"","View#"&amp;J$11&amp;"","Entity#"&amp;$D107&amp;"","Value#"&amp;J$10&amp;"","Account#"&amp;$B107&amp;"","ICP#"&amp;J$7&amp;"","Program#"&amp;J$8&amp;"","Movements#"&amp;$E107&amp;"","Data_Category#"&amp;J$3&amp;"","Reporting#"&amp;J$9&amp;"","ECP#"&amp;J$6&amp;"")/1000000,[2]!Hsgetvalue(J$12,"Scenario#"&amp;J$2&amp;"","Year#"&amp;J$5&amp;"","Period#"&amp;J$4&amp;"","View#"&amp;J$11&amp;"","Entity#"&amp;$D107&amp;"","Value#"&amp;J$10&amp;"","Account#"&amp;$B107&amp;"","ICP#"&amp;J$7&amp;"","Program#"&amp;J$8&amp;"","Movements#"&amp;$E107&amp;"","Data_Category#"&amp;J$3&amp;"","Reporting#"&amp;J$9&amp;"","ECP#"&amp;J$6&amp;""))</f>
        <v>#NAME?</v>
      </c>
      <c r="K107" s="18" t="e">
        <f ca="1">IFERROR([2]!Hsgetvalue(K$12,"Scenario#"&amp;K$2&amp;"","Year#"&amp;K$5&amp;"","Period#"&amp;K$4&amp;"","View#"&amp;K$11&amp;"","Entity#"&amp;$D107&amp;"","Value#"&amp;K$10&amp;"","Account#"&amp;$B107&amp;"","ICP#"&amp;K$7&amp;"","Program#"&amp;K$8&amp;"","Movements#"&amp;$E107&amp;"","Data_Category#"&amp;K$3&amp;"","Reporting#"&amp;K$9&amp;"","ECP#"&amp;K$6&amp;"")/1000000,[2]!Hsgetvalue(K$12,"Scenario#"&amp;K$2&amp;"","Year#"&amp;K$5&amp;"","Period#"&amp;K$4&amp;"","View#"&amp;K$11&amp;"","Entity#"&amp;$D107&amp;"","Value#"&amp;K$10&amp;"","Account#"&amp;$B107&amp;"","ICP#"&amp;K$7&amp;"","Program#"&amp;K$8&amp;"","Movements#"&amp;$E107&amp;"","Data_Category#"&amp;K$3&amp;"","Reporting#"&amp;K$9&amp;"","ECP#"&amp;K$6&amp;""))</f>
        <v>#NAME?</v>
      </c>
      <c r="L107" s="18" t="e">
        <f ca="1">IFERROR([2]!Hsgetvalue(L$12,"Scenario#"&amp;L$2&amp;"","Year#"&amp;L$5&amp;"","Period#"&amp;L$4&amp;"","View#"&amp;L$11&amp;"","Entity#"&amp;$D107&amp;"","Value#"&amp;L$10&amp;"","Account#"&amp;$B107&amp;"","ICP#"&amp;L$7&amp;"","Program#"&amp;L$8&amp;"","Movements#"&amp;$E107&amp;"","Data_Category#"&amp;L$3&amp;"","Reporting#"&amp;L$9&amp;"","ECP#"&amp;L$6&amp;"")/1000000,[2]!Hsgetvalue(L$12,"Scenario#"&amp;L$2&amp;"","Year#"&amp;L$5&amp;"","Period#"&amp;L$4&amp;"","View#"&amp;L$11&amp;"","Entity#"&amp;$D107&amp;"","Value#"&amp;L$10&amp;"","Account#"&amp;$B107&amp;"","ICP#"&amp;L$7&amp;"","Program#"&amp;L$8&amp;"","Movements#"&amp;$E107&amp;"","Data_Category#"&amp;L$3&amp;"","Reporting#"&amp;L$9&amp;"","ECP#"&amp;L$6&amp;""))</f>
        <v>#NAME?</v>
      </c>
      <c r="M107" s="18" t="e">
        <f ca="1">IFERROR([2]!Hsgetvalue(M$12,"Scenario#"&amp;M$2&amp;"","Year#"&amp;M$5&amp;"","Period#"&amp;M$4&amp;"","View#"&amp;M$11&amp;"","Entity#"&amp;$D107&amp;"","Value#"&amp;M$10&amp;"","Account#"&amp;$B107&amp;"","ICP#"&amp;M$7&amp;"","Program#"&amp;M$8&amp;"","Movements#"&amp;$E107&amp;"","Data_Category#"&amp;M$3&amp;"","Reporting#"&amp;M$9&amp;"","ECP#"&amp;M$6&amp;"")/1000000,[2]!Hsgetvalue(M$12,"Scenario#"&amp;M$2&amp;"","Year#"&amp;M$5&amp;"","Period#"&amp;M$4&amp;"","View#"&amp;M$11&amp;"","Entity#"&amp;$D107&amp;"","Value#"&amp;M$10&amp;"","Account#"&amp;$B107&amp;"","ICP#"&amp;M$7&amp;"","Program#"&amp;M$8&amp;"","Movements#"&amp;$E107&amp;"","Data_Category#"&amp;M$3&amp;"","Reporting#"&amp;M$9&amp;"","ECP#"&amp;M$6&amp;""))</f>
        <v>#NAME?</v>
      </c>
    </row>
    <row r="108" spans="2:20" ht="12.6" customHeight="1" x14ac:dyDescent="0.25">
      <c r="B108" s="12" t="s">
        <v>195</v>
      </c>
      <c r="C108" s="12" t="s">
        <v>170</v>
      </c>
      <c r="D108" s="11" t="s">
        <v>454</v>
      </c>
      <c r="E108" s="11" t="s">
        <v>34</v>
      </c>
      <c r="G108" s="30" t="s">
        <v>196</v>
      </c>
      <c r="H108" s="21" t="e">
        <f ca="1">IFERROR([2]!Hsgetvalue(H$12,"Scenario#"&amp;H$2&amp;"","Year#"&amp;H$5&amp;"","Period#"&amp;H$4&amp;"","View#"&amp;H$11&amp;"","Entity#"&amp;$D108&amp;"","Value#"&amp;H$10&amp;"","Account#"&amp;$B108&amp;"","ICP#"&amp;H$7&amp;"","Program#"&amp;H$8&amp;"","Movements#"&amp;$E108&amp;"","Data_Category#"&amp;H$3&amp;"","Reporting#"&amp;H$9&amp;"","ECP#"&amp;H$6&amp;"")/1000000,[2]!Hsgetvalue(H$12,"Scenario#"&amp;H$2&amp;"","Year#"&amp;H$5&amp;"","Period#"&amp;H$4&amp;"","View#"&amp;H$11&amp;"","Entity#"&amp;$D108&amp;"","Value#"&amp;H$10&amp;"","Account#"&amp;$B108&amp;"","ICP#"&amp;H$7&amp;"","Program#"&amp;H$8&amp;"","Movements#"&amp;$E108&amp;"","Data_Category#"&amp;H$3&amp;"","Reporting#"&amp;H$9&amp;"","ECP#"&amp;H$6&amp;""))</f>
        <v>#NAME?</v>
      </c>
      <c r="I108" s="21" t="e">
        <f ca="1">IFERROR([2]!Hsgetvalue(I$12,"Scenario#"&amp;I$2&amp;"","Year#"&amp;I$5&amp;"","Period#"&amp;I$4&amp;"","View#"&amp;I$11&amp;"","Entity#"&amp;$D108&amp;"","Value#"&amp;I$10&amp;"","Account#"&amp;$B108&amp;"","ICP#"&amp;I$7&amp;"","Program#"&amp;I$8&amp;"","Movements#"&amp;$E108&amp;"","Data_Category#"&amp;I$3&amp;"","Reporting#"&amp;I$9&amp;"","ECP#"&amp;I$6&amp;"")/1000000,[2]!Hsgetvalue(I$12,"Scenario#"&amp;I$2&amp;"","Year#"&amp;I$5&amp;"","Period#"&amp;I$4&amp;"","View#"&amp;I$11&amp;"","Entity#"&amp;$D108&amp;"","Value#"&amp;I$10&amp;"","Account#"&amp;$B108&amp;"","ICP#"&amp;I$7&amp;"","Program#"&amp;I$8&amp;"","Movements#"&amp;$E108&amp;"","Data_Category#"&amp;I$3&amp;"","Reporting#"&amp;I$9&amp;"","ECP#"&amp;I$6&amp;""))</f>
        <v>#NAME?</v>
      </c>
      <c r="J108" s="21" t="e">
        <f ca="1">IFERROR([2]!Hsgetvalue(J$12,"Scenario#"&amp;J$2&amp;"","Year#"&amp;J$5&amp;"","Period#"&amp;J$4&amp;"","View#"&amp;J$11&amp;"","Entity#"&amp;$D108&amp;"","Value#"&amp;J$10&amp;"","Account#"&amp;$B108&amp;"","ICP#"&amp;J$7&amp;"","Program#"&amp;J$8&amp;"","Movements#"&amp;$E108&amp;"","Data_Category#"&amp;J$3&amp;"","Reporting#"&amp;J$9&amp;"","ECP#"&amp;J$6&amp;"")/1000000,[2]!Hsgetvalue(J$12,"Scenario#"&amp;J$2&amp;"","Year#"&amp;J$5&amp;"","Period#"&amp;J$4&amp;"","View#"&amp;J$11&amp;"","Entity#"&amp;$D108&amp;"","Value#"&amp;J$10&amp;"","Account#"&amp;$B108&amp;"","ICP#"&amp;J$7&amp;"","Program#"&amp;J$8&amp;"","Movements#"&amp;$E108&amp;"","Data_Category#"&amp;J$3&amp;"","Reporting#"&amp;J$9&amp;"","ECP#"&amp;J$6&amp;""))</f>
        <v>#NAME?</v>
      </c>
      <c r="K108" s="21" t="e">
        <f ca="1">IFERROR([2]!Hsgetvalue(K$12,"Scenario#"&amp;K$2&amp;"","Year#"&amp;K$5&amp;"","Period#"&amp;K$4&amp;"","View#"&amp;K$11&amp;"","Entity#"&amp;$D108&amp;"","Value#"&amp;K$10&amp;"","Account#"&amp;$B108&amp;"","ICP#"&amp;K$7&amp;"","Program#"&amp;K$8&amp;"","Movements#"&amp;$E108&amp;"","Data_Category#"&amp;K$3&amp;"","Reporting#"&amp;K$9&amp;"","ECP#"&amp;K$6&amp;"")/1000000,[2]!Hsgetvalue(K$12,"Scenario#"&amp;K$2&amp;"","Year#"&amp;K$5&amp;"","Period#"&amp;K$4&amp;"","View#"&amp;K$11&amp;"","Entity#"&amp;$D108&amp;"","Value#"&amp;K$10&amp;"","Account#"&amp;$B108&amp;"","ICP#"&amp;K$7&amp;"","Program#"&amp;K$8&amp;"","Movements#"&amp;$E108&amp;"","Data_Category#"&amp;K$3&amp;"","Reporting#"&amp;K$9&amp;"","ECP#"&amp;K$6&amp;""))</f>
        <v>#NAME?</v>
      </c>
      <c r="L108" s="21" t="e">
        <f ca="1">IFERROR([2]!Hsgetvalue(L$12,"Scenario#"&amp;L$2&amp;"","Year#"&amp;L$5&amp;"","Period#"&amp;L$4&amp;"","View#"&amp;L$11&amp;"","Entity#"&amp;$D108&amp;"","Value#"&amp;L$10&amp;"","Account#"&amp;$B108&amp;"","ICP#"&amp;L$7&amp;"","Program#"&amp;L$8&amp;"","Movements#"&amp;$E108&amp;"","Data_Category#"&amp;L$3&amp;"","Reporting#"&amp;L$9&amp;"","ECP#"&amp;L$6&amp;"")/1000000,[2]!Hsgetvalue(L$12,"Scenario#"&amp;L$2&amp;"","Year#"&amp;L$5&amp;"","Period#"&amp;L$4&amp;"","View#"&amp;L$11&amp;"","Entity#"&amp;$D108&amp;"","Value#"&amp;L$10&amp;"","Account#"&amp;$B108&amp;"","ICP#"&amp;L$7&amp;"","Program#"&amp;L$8&amp;"","Movements#"&amp;$E108&amp;"","Data_Category#"&amp;L$3&amp;"","Reporting#"&amp;L$9&amp;"","ECP#"&amp;L$6&amp;""))</f>
        <v>#NAME?</v>
      </c>
      <c r="M108" s="21" t="e">
        <f ca="1">IFERROR([2]!Hsgetvalue(M$12,"Scenario#"&amp;M$2&amp;"","Year#"&amp;M$5&amp;"","Period#"&amp;M$4&amp;"","View#"&amp;M$11&amp;"","Entity#"&amp;$D108&amp;"","Value#"&amp;M$10&amp;"","Account#"&amp;$B108&amp;"","ICP#"&amp;M$7&amp;"","Program#"&amp;M$8&amp;"","Movements#"&amp;$E108&amp;"","Data_Category#"&amp;M$3&amp;"","Reporting#"&amp;M$9&amp;"","ECP#"&amp;M$6&amp;"")/1000000,[2]!Hsgetvalue(M$12,"Scenario#"&amp;M$2&amp;"","Year#"&amp;M$5&amp;"","Period#"&amp;M$4&amp;"","View#"&amp;M$11&amp;"","Entity#"&amp;$D108&amp;"","Value#"&amp;M$10&amp;"","Account#"&amp;$B108&amp;"","ICP#"&amp;M$7&amp;"","Program#"&amp;M$8&amp;"","Movements#"&amp;$E108&amp;"","Data_Category#"&amp;M$3&amp;"","Reporting#"&amp;M$9&amp;"","ECP#"&amp;M$6&amp;""))</f>
        <v>#NAME?</v>
      </c>
      <c r="P108" s="45" t="e">
        <f ca="1">SUM(I96:I107)-I108</f>
        <v>#NAME?</v>
      </c>
      <c r="Q108" s="45" t="e">
        <f t="shared" ref="Q108:S108" ca="1" si="16">SUM(J96:J107)-J108</f>
        <v>#NAME?</v>
      </c>
      <c r="R108" s="45" t="e">
        <f t="shared" ca="1" si="16"/>
        <v>#NAME?</v>
      </c>
      <c r="S108" s="45" t="e">
        <f t="shared" ca="1" si="16"/>
        <v>#NAME?</v>
      </c>
      <c r="T108" s="45" t="e">
        <f ca="1">SUM(M96:M107)-M108</f>
        <v>#NAME?</v>
      </c>
    </row>
    <row r="109" spans="2:20" ht="11.45" customHeight="1" x14ac:dyDescent="0.25">
      <c r="B109" s="12" t="s">
        <v>68</v>
      </c>
      <c r="C109" s="12"/>
      <c r="D109" s="11"/>
      <c r="E109" s="11"/>
      <c r="G109" s="125" t="s">
        <v>215</v>
      </c>
      <c r="H109" s="22"/>
      <c r="I109" s="22"/>
      <c r="J109" s="22"/>
      <c r="K109" s="22"/>
      <c r="L109" s="22"/>
      <c r="M109" s="22"/>
    </row>
    <row r="110" spans="2:20" ht="11.45" customHeight="1" x14ac:dyDescent="0.25">
      <c r="B110" s="12" t="s">
        <v>197</v>
      </c>
      <c r="C110" s="12" t="s">
        <v>198</v>
      </c>
      <c r="D110" s="11" t="s">
        <v>454</v>
      </c>
      <c r="E110" s="11" t="s">
        <v>34</v>
      </c>
      <c r="G110" s="20" t="s">
        <v>198</v>
      </c>
      <c r="H110" s="18" t="e">
        <f ca="1">IFERROR([2]!Hsgetvalue(H$12,"Scenario#"&amp;H$2&amp;"","Year#"&amp;H$5&amp;"","Period#"&amp;H$4&amp;"","View#"&amp;H$11&amp;"","Entity#"&amp;$D110&amp;"","Value#"&amp;H$10&amp;"","Account#"&amp;$B110&amp;"","ICP#"&amp;H$7&amp;"","Program#"&amp;H$8&amp;"","Movements#"&amp;$E110&amp;"","Data_Category#"&amp;H$3&amp;"","Reporting#"&amp;H$9&amp;"","ECP#"&amp;H$6&amp;"")/1000000,[2]!Hsgetvalue(H$12,"Scenario#"&amp;H$2&amp;"","Year#"&amp;H$5&amp;"","Period#"&amp;H$4&amp;"","View#"&amp;H$11&amp;"","Entity#"&amp;$D110&amp;"","Value#"&amp;H$10&amp;"","Account#"&amp;$B110&amp;"","ICP#"&amp;H$7&amp;"","Program#"&amp;H$8&amp;"","Movements#"&amp;$E110&amp;"","Data_Category#"&amp;H$3&amp;"","Reporting#"&amp;H$9&amp;"","ECP#"&amp;H$6&amp;""))</f>
        <v>#NAME?</v>
      </c>
      <c r="I110" s="18" t="e">
        <f ca="1">IFERROR([2]!Hsgetvalue(I$12,"Scenario#"&amp;I$2&amp;"","Year#"&amp;I$5&amp;"","Period#"&amp;I$4&amp;"","View#"&amp;I$11&amp;"","Entity#"&amp;$D110&amp;"","Value#"&amp;I$10&amp;"","Account#"&amp;$B110&amp;"","ICP#"&amp;I$7&amp;"","Program#"&amp;I$8&amp;"","Movements#"&amp;$E110&amp;"","Data_Category#"&amp;I$3&amp;"","Reporting#"&amp;I$9&amp;"","ECP#"&amp;I$6&amp;"")/1000000,[2]!Hsgetvalue(I$12,"Scenario#"&amp;I$2&amp;"","Year#"&amp;I$5&amp;"","Period#"&amp;I$4&amp;"","View#"&amp;I$11&amp;"","Entity#"&amp;$D110&amp;"","Value#"&amp;I$10&amp;"","Account#"&amp;$B110&amp;"","ICP#"&amp;I$7&amp;"","Program#"&amp;I$8&amp;"","Movements#"&amp;$E110&amp;"","Data_Category#"&amp;I$3&amp;"","Reporting#"&amp;I$9&amp;"","ECP#"&amp;I$6&amp;""))</f>
        <v>#NAME?</v>
      </c>
      <c r="J110" s="18" t="e">
        <f ca="1">IFERROR([2]!Hsgetvalue(J$12,"Scenario#"&amp;J$2&amp;"","Year#"&amp;J$5&amp;"","Period#"&amp;J$4&amp;"","View#"&amp;J$11&amp;"","Entity#"&amp;$D110&amp;"","Value#"&amp;J$10&amp;"","Account#"&amp;$B110&amp;"","ICP#"&amp;J$7&amp;"","Program#"&amp;J$8&amp;"","Movements#"&amp;$E110&amp;"","Data_Category#"&amp;J$3&amp;"","Reporting#"&amp;J$9&amp;"","ECP#"&amp;J$6&amp;"")/1000000,[2]!Hsgetvalue(J$12,"Scenario#"&amp;J$2&amp;"","Year#"&amp;J$5&amp;"","Period#"&amp;J$4&amp;"","View#"&amp;J$11&amp;"","Entity#"&amp;$D110&amp;"","Value#"&amp;J$10&amp;"","Account#"&amp;$B110&amp;"","ICP#"&amp;J$7&amp;"","Program#"&amp;J$8&amp;"","Movements#"&amp;$E110&amp;"","Data_Category#"&amp;J$3&amp;"","Reporting#"&amp;J$9&amp;"","ECP#"&amp;J$6&amp;""))</f>
        <v>#NAME?</v>
      </c>
      <c r="K110" s="18" t="e">
        <f ca="1">IFERROR([2]!Hsgetvalue(K$12,"Scenario#"&amp;K$2&amp;"","Year#"&amp;K$5&amp;"","Period#"&amp;K$4&amp;"","View#"&amp;K$11&amp;"","Entity#"&amp;$D110&amp;"","Value#"&amp;K$10&amp;"","Account#"&amp;$B110&amp;"","ICP#"&amp;K$7&amp;"","Program#"&amp;K$8&amp;"","Movements#"&amp;$E110&amp;"","Data_Category#"&amp;K$3&amp;"","Reporting#"&amp;K$9&amp;"","ECP#"&amp;K$6&amp;"")/1000000,[2]!Hsgetvalue(K$12,"Scenario#"&amp;K$2&amp;"","Year#"&amp;K$5&amp;"","Period#"&amp;K$4&amp;"","View#"&amp;K$11&amp;"","Entity#"&amp;$D110&amp;"","Value#"&amp;K$10&amp;"","Account#"&amp;$B110&amp;"","ICP#"&amp;K$7&amp;"","Program#"&amp;K$8&amp;"","Movements#"&amp;$E110&amp;"","Data_Category#"&amp;K$3&amp;"","Reporting#"&amp;K$9&amp;"","ECP#"&amp;K$6&amp;""))</f>
        <v>#NAME?</v>
      </c>
      <c r="L110" s="18" t="e">
        <f ca="1">IFERROR([2]!Hsgetvalue(L$12,"Scenario#"&amp;L$2&amp;"","Year#"&amp;L$5&amp;"","Period#"&amp;L$4&amp;"","View#"&amp;L$11&amp;"","Entity#"&amp;$D110&amp;"","Value#"&amp;L$10&amp;"","Account#"&amp;$B110&amp;"","ICP#"&amp;L$7&amp;"","Program#"&amp;L$8&amp;"","Movements#"&amp;$E110&amp;"","Data_Category#"&amp;L$3&amp;"","Reporting#"&amp;L$9&amp;"","ECP#"&amp;L$6&amp;"")/1000000,[2]!Hsgetvalue(L$12,"Scenario#"&amp;L$2&amp;"","Year#"&amp;L$5&amp;"","Period#"&amp;L$4&amp;"","View#"&amp;L$11&amp;"","Entity#"&amp;$D110&amp;"","Value#"&amp;L$10&amp;"","Account#"&amp;$B110&amp;"","ICP#"&amp;L$7&amp;"","Program#"&amp;L$8&amp;"","Movements#"&amp;$E110&amp;"","Data_Category#"&amp;L$3&amp;"","Reporting#"&amp;L$9&amp;"","ECP#"&amp;L$6&amp;""))</f>
        <v>#NAME?</v>
      </c>
      <c r="M110" s="18" t="e">
        <f ca="1">IFERROR([2]!Hsgetvalue(M$12,"Scenario#"&amp;M$2&amp;"","Year#"&amp;M$5&amp;"","Period#"&amp;M$4&amp;"","View#"&amp;M$11&amp;"","Entity#"&amp;$D110&amp;"","Value#"&amp;M$10&amp;"","Account#"&amp;$B110&amp;"","ICP#"&amp;M$7&amp;"","Program#"&amp;M$8&amp;"","Movements#"&amp;$E110&amp;"","Data_Category#"&amp;M$3&amp;"","Reporting#"&amp;M$9&amp;"","ECP#"&amp;M$6&amp;"")/1000000,[2]!Hsgetvalue(M$12,"Scenario#"&amp;M$2&amp;"","Year#"&amp;M$5&amp;"","Period#"&amp;M$4&amp;"","View#"&amp;M$11&amp;"","Entity#"&amp;$D110&amp;"","Value#"&amp;M$10&amp;"","Account#"&amp;$B110&amp;"","ICP#"&amp;M$7&amp;"","Program#"&amp;M$8&amp;"","Movements#"&amp;$E110&amp;"","Data_Category#"&amp;M$3&amp;"","Reporting#"&amp;M$9&amp;"","ECP#"&amp;M$6&amp;""))</f>
        <v>#NAME?</v>
      </c>
    </row>
    <row r="111" spans="2:20" ht="13.5" customHeight="1" x14ac:dyDescent="0.25">
      <c r="B111" s="12" t="s">
        <v>199</v>
      </c>
      <c r="C111" s="12" t="s">
        <v>200</v>
      </c>
      <c r="D111" s="11" t="s">
        <v>454</v>
      </c>
      <c r="E111" s="11" t="s">
        <v>34</v>
      </c>
      <c r="G111" s="20" t="s">
        <v>200</v>
      </c>
      <c r="H111" s="18" t="e">
        <f ca="1">IFERROR([2]!Hsgetvalue(H$12,"Scenario#"&amp;H$2&amp;"","Year#"&amp;H$5&amp;"","Period#"&amp;H$4&amp;"","View#"&amp;H$11&amp;"","Entity#"&amp;$D111&amp;"","Value#"&amp;H$10&amp;"","Account#"&amp;$B111&amp;"","ICP#"&amp;H$7&amp;"","Program#"&amp;H$8&amp;"","Movements#"&amp;$E111&amp;"","Data_Category#"&amp;H$3&amp;"","Reporting#"&amp;H$9&amp;"","ECP#"&amp;H$6&amp;"")/1000000,[2]!Hsgetvalue(H$12,"Scenario#"&amp;H$2&amp;"","Year#"&amp;H$5&amp;"","Period#"&amp;H$4&amp;"","View#"&amp;H$11&amp;"","Entity#"&amp;$D111&amp;"","Value#"&amp;H$10&amp;"","Account#"&amp;$B111&amp;"","ICP#"&amp;H$7&amp;"","Program#"&amp;H$8&amp;"","Movements#"&amp;$E111&amp;"","Data_Category#"&amp;H$3&amp;"","Reporting#"&amp;H$9&amp;"","ECP#"&amp;H$6&amp;""))</f>
        <v>#NAME?</v>
      </c>
      <c r="I111" s="18" t="e">
        <f ca="1">IFERROR([2]!Hsgetvalue(I$12,"Scenario#"&amp;I$2&amp;"","Year#"&amp;I$5&amp;"","Period#"&amp;I$4&amp;"","View#"&amp;I$11&amp;"","Entity#"&amp;$D111&amp;"","Value#"&amp;I$10&amp;"","Account#"&amp;$B111&amp;"","ICP#"&amp;I$7&amp;"","Program#"&amp;I$8&amp;"","Movements#"&amp;$E111&amp;"","Data_Category#"&amp;I$3&amp;"","Reporting#"&amp;I$9&amp;"","ECP#"&amp;I$6&amp;"")/1000000,[2]!Hsgetvalue(I$12,"Scenario#"&amp;I$2&amp;"","Year#"&amp;I$5&amp;"","Period#"&amp;I$4&amp;"","View#"&amp;I$11&amp;"","Entity#"&amp;$D111&amp;"","Value#"&amp;I$10&amp;"","Account#"&amp;$B111&amp;"","ICP#"&amp;I$7&amp;"","Program#"&amp;I$8&amp;"","Movements#"&amp;$E111&amp;"","Data_Category#"&amp;I$3&amp;"","Reporting#"&amp;I$9&amp;"","ECP#"&amp;I$6&amp;""))</f>
        <v>#NAME?</v>
      </c>
      <c r="J111" s="18" t="e">
        <f ca="1">IFERROR([2]!Hsgetvalue(J$12,"Scenario#"&amp;J$2&amp;"","Year#"&amp;J$5&amp;"","Period#"&amp;J$4&amp;"","View#"&amp;J$11&amp;"","Entity#"&amp;$D111&amp;"","Value#"&amp;J$10&amp;"","Account#"&amp;$B111&amp;"","ICP#"&amp;J$7&amp;"","Program#"&amp;J$8&amp;"","Movements#"&amp;$E111&amp;"","Data_Category#"&amp;J$3&amp;"","Reporting#"&amp;J$9&amp;"","ECP#"&amp;J$6&amp;"")/1000000,[2]!Hsgetvalue(J$12,"Scenario#"&amp;J$2&amp;"","Year#"&amp;J$5&amp;"","Period#"&amp;J$4&amp;"","View#"&amp;J$11&amp;"","Entity#"&amp;$D111&amp;"","Value#"&amp;J$10&amp;"","Account#"&amp;$B111&amp;"","ICP#"&amp;J$7&amp;"","Program#"&amp;J$8&amp;"","Movements#"&amp;$E111&amp;"","Data_Category#"&amp;J$3&amp;"","Reporting#"&amp;J$9&amp;"","ECP#"&amp;J$6&amp;""))</f>
        <v>#NAME?</v>
      </c>
      <c r="K111" s="18" t="e">
        <f ca="1">IFERROR([2]!Hsgetvalue(K$12,"Scenario#"&amp;K$2&amp;"","Year#"&amp;K$5&amp;"","Period#"&amp;K$4&amp;"","View#"&amp;K$11&amp;"","Entity#"&amp;$D111&amp;"","Value#"&amp;K$10&amp;"","Account#"&amp;$B111&amp;"","ICP#"&amp;K$7&amp;"","Program#"&amp;K$8&amp;"","Movements#"&amp;$E111&amp;"","Data_Category#"&amp;K$3&amp;"","Reporting#"&amp;K$9&amp;"","ECP#"&amp;K$6&amp;"")/1000000,[2]!Hsgetvalue(K$12,"Scenario#"&amp;K$2&amp;"","Year#"&amp;K$5&amp;"","Period#"&amp;K$4&amp;"","View#"&amp;K$11&amp;"","Entity#"&amp;$D111&amp;"","Value#"&amp;K$10&amp;"","Account#"&amp;$B111&amp;"","ICP#"&amp;K$7&amp;"","Program#"&amp;K$8&amp;"","Movements#"&amp;$E111&amp;"","Data_Category#"&amp;K$3&amp;"","Reporting#"&amp;K$9&amp;"","ECP#"&amp;K$6&amp;""))</f>
        <v>#NAME?</v>
      </c>
      <c r="L111" s="18" t="e">
        <f ca="1">IFERROR([2]!Hsgetvalue(L$12,"Scenario#"&amp;L$2&amp;"","Year#"&amp;L$5&amp;"","Period#"&amp;L$4&amp;"","View#"&amp;L$11&amp;"","Entity#"&amp;$D111&amp;"","Value#"&amp;L$10&amp;"","Account#"&amp;$B111&amp;"","ICP#"&amp;L$7&amp;"","Program#"&amp;L$8&amp;"","Movements#"&amp;$E111&amp;"","Data_Category#"&amp;L$3&amp;"","Reporting#"&amp;L$9&amp;"","ECP#"&amp;L$6&amp;"")/1000000,[2]!Hsgetvalue(L$12,"Scenario#"&amp;L$2&amp;"","Year#"&amp;L$5&amp;"","Period#"&amp;L$4&amp;"","View#"&amp;L$11&amp;"","Entity#"&amp;$D111&amp;"","Value#"&amp;L$10&amp;"","Account#"&amp;$B111&amp;"","ICP#"&amp;L$7&amp;"","Program#"&amp;L$8&amp;"","Movements#"&amp;$E111&amp;"","Data_Category#"&amp;L$3&amp;"","Reporting#"&amp;L$9&amp;"","ECP#"&amp;L$6&amp;""))</f>
        <v>#NAME?</v>
      </c>
      <c r="M111" s="18" t="e">
        <f ca="1">IFERROR([2]!Hsgetvalue(M$12,"Scenario#"&amp;M$2&amp;"","Year#"&amp;M$5&amp;"","Period#"&amp;M$4&amp;"","View#"&amp;M$11&amp;"","Entity#"&amp;$D111&amp;"","Value#"&amp;M$10&amp;"","Account#"&amp;$B111&amp;"","ICP#"&amp;M$7&amp;"","Program#"&amp;M$8&amp;"","Movements#"&amp;$E111&amp;"","Data_Category#"&amp;M$3&amp;"","Reporting#"&amp;M$9&amp;"","ECP#"&amp;M$6&amp;"")/1000000,[2]!Hsgetvalue(M$12,"Scenario#"&amp;M$2&amp;"","Year#"&amp;M$5&amp;"","Period#"&amp;M$4&amp;"","View#"&amp;M$11&amp;"","Entity#"&amp;$D111&amp;"","Value#"&amp;M$10&amp;"","Account#"&amp;$B111&amp;"","ICP#"&amp;M$7&amp;"","Program#"&amp;M$8&amp;"","Movements#"&amp;$E111&amp;"","Data_Category#"&amp;M$3&amp;"","Reporting#"&amp;M$9&amp;"","ECP#"&amp;M$6&amp;""))</f>
        <v>#NAME?</v>
      </c>
    </row>
    <row r="112" spans="2:20" ht="12" customHeight="1" x14ac:dyDescent="0.25">
      <c r="B112" s="12" t="s">
        <v>201</v>
      </c>
      <c r="C112" s="12" t="s">
        <v>202</v>
      </c>
      <c r="D112" s="11" t="s">
        <v>454</v>
      </c>
      <c r="E112" s="11" t="s">
        <v>34</v>
      </c>
      <c r="G112" s="20" t="s">
        <v>202</v>
      </c>
      <c r="H112" s="18" t="e">
        <f ca="1">IFERROR([2]!Hsgetvalue(H$12,"Scenario#"&amp;H$2&amp;"","Year#"&amp;H$5&amp;"","Period#"&amp;H$4&amp;"","View#"&amp;H$11&amp;"","Entity#"&amp;$D112&amp;"","Value#"&amp;H$10&amp;"","Account#"&amp;$B112&amp;"","ICP#"&amp;H$7&amp;"","Program#"&amp;H$8&amp;"","Movements#"&amp;$E112&amp;"","Data_Category#"&amp;H$3&amp;"","Reporting#"&amp;H$9&amp;"","ECP#"&amp;H$6&amp;"")/1000000,[2]!Hsgetvalue(H$12,"Scenario#"&amp;H$2&amp;"","Year#"&amp;H$5&amp;"","Period#"&amp;H$4&amp;"","View#"&amp;H$11&amp;"","Entity#"&amp;$D112&amp;"","Value#"&amp;H$10&amp;"","Account#"&amp;$B112&amp;"","ICP#"&amp;H$7&amp;"","Program#"&amp;H$8&amp;"","Movements#"&amp;$E112&amp;"","Data_Category#"&amp;H$3&amp;"","Reporting#"&amp;H$9&amp;"","ECP#"&amp;H$6&amp;""))</f>
        <v>#NAME?</v>
      </c>
      <c r="I112" s="18" t="e">
        <f ca="1">IFERROR([2]!Hsgetvalue(I$12,"Scenario#"&amp;I$2&amp;"","Year#"&amp;I$5&amp;"","Period#"&amp;I$4&amp;"","View#"&amp;I$11&amp;"","Entity#"&amp;$D112&amp;"","Value#"&amp;I$10&amp;"","Account#"&amp;$B112&amp;"","ICP#"&amp;I$7&amp;"","Program#"&amp;I$8&amp;"","Movements#"&amp;$E112&amp;"","Data_Category#"&amp;I$3&amp;"","Reporting#"&amp;I$9&amp;"","ECP#"&amp;I$6&amp;"")/1000000,[2]!Hsgetvalue(I$12,"Scenario#"&amp;I$2&amp;"","Year#"&amp;I$5&amp;"","Period#"&amp;I$4&amp;"","View#"&amp;I$11&amp;"","Entity#"&amp;$D112&amp;"","Value#"&amp;I$10&amp;"","Account#"&amp;$B112&amp;"","ICP#"&amp;I$7&amp;"","Program#"&amp;I$8&amp;"","Movements#"&amp;$E112&amp;"","Data_Category#"&amp;I$3&amp;"","Reporting#"&amp;I$9&amp;"","ECP#"&amp;I$6&amp;""))</f>
        <v>#NAME?</v>
      </c>
      <c r="J112" s="18" t="e">
        <f ca="1">IFERROR([2]!Hsgetvalue(J$12,"Scenario#"&amp;J$2&amp;"","Year#"&amp;J$5&amp;"","Period#"&amp;J$4&amp;"","View#"&amp;J$11&amp;"","Entity#"&amp;$D112&amp;"","Value#"&amp;J$10&amp;"","Account#"&amp;$B112&amp;"","ICP#"&amp;J$7&amp;"","Program#"&amp;J$8&amp;"","Movements#"&amp;$E112&amp;"","Data_Category#"&amp;J$3&amp;"","Reporting#"&amp;J$9&amp;"","ECP#"&amp;J$6&amp;"")/1000000,[2]!Hsgetvalue(J$12,"Scenario#"&amp;J$2&amp;"","Year#"&amp;J$5&amp;"","Period#"&amp;J$4&amp;"","View#"&amp;J$11&amp;"","Entity#"&amp;$D112&amp;"","Value#"&amp;J$10&amp;"","Account#"&amp;$B112&amp;"","ICP#"&amp;J$7&amp;"","Program#"&amp;J$8&amp;"","Movements#"&amp;$E112&amp;"","Data_Category#"&amp;J$3&amp;"","Reporting#"&amp;J$9&amp;"","ECP#"&amp;J$6&amp;""))</f>
        <v>#NAME?</v>
      </c>
      <c r="K112" s="18" t="e">
        <f ca="1">IFERROR([2]!Hsgetvalue(K$12,"Scenario#"&amp;K$2&amp;"","Year#"&amp;K$5&amp;"","Period#"&amp;K$4&amp;"","View#"&amp;K$11&amp;"","Entity#"&amp;$D112&amp;"","Value#"&amp;K$10&amp;"","Account#"&amp;$B112&amp;"","ICP#"&amp;K$7&amp;"","Program#"&amp;K$8&amp;"","Movements#"&amp;$E112&amp;"","Data_Category#"&amp;K$3&amp;"","Reporting#"&amp;K$9&amp;"","ECP#"&amp;K$6&amp;"")/1000000,[2]!Hsgetvalue(K$12,"Scenario#"&amp;K$2&amp;"","Year#"&amp;K$5&amp;"","Period#"&amp;K$4&amp;"","View#"&amp;K$11&amp;"","Entity#"&amp;$D112&amp;"","Value#"&amp;K$10&amp;"","Account#"&amp;$B112&amp;"","ICP#"&amp;K$7&amp;"","Program#"&amp;K$8&amp;"","Movements#"&amp;$E112&amp;"","Data_Category#"&amp;K$3&amp;"","Reporting#"&amp;K$9&amp;"","ECP#"&amp;K$6&amp;""))</f>
        <v>#NAME?</v>
      </c>
      <c r="L112" s="18" t="e">
        <f ca="1">IFERROR([2]!Hsgetvalue(L$12,"Scenario#"&amp;L$2&amp;"","Year#"&amp;L$5&amp;"","Period#"&amp;L$4&amp;"","View#"&amp;L$11&amp;"","Entity#"&amp;$D112&amp;"","Value#"&amp;L$10&amp;"","Account#"&amp;$B112&amp;"","ICP#"&amp;L$7&amp;"","Program#"&amp;L$8&amp;"","Movements#"&amp;$E112&amp;"","Data_Category#"&amp;L$3&amp;"","Reporting#"&amp;L$9&amp;"","ECP#"&amp;L$6&amp;"")/1000000,[2]!Hsgetvalue(L$12,"Scenario#"&amp;L$2&amp;"","Year#"&amp;L$5&amp;"","Period#"&amp;L$4&amp;"","View#"&amp;L$11&amp;"","Entity#"&amp;$D112&amp;"","Value#"&amp;L$10&amp;"","Account#"&amp;$B112&amp;"","ICP#"&amp;L$7&amp;"","Program#"&amp;L$8&amp;"","Movements#"&amp;$E112&amp;"","Data_Category#"&amp;L$3&amp;"","Reporting#"&amp;L$9&amp;"","ECP#"&amp;L$6&amp;""))</f>
        <v>#NAME?</v>
      </c>
      <c r="M112" s="18" t="e">
        <f ca="1">IFERROR([2]!Hsgetvalue(M$12,"Scenario#"&amp;M$2&amp;"","Year#"&amp;M$5&amp;"","Period#"&amp;M$4&amp;"","View#"&amp;M$11&amp;"","Entity#"&amp;$D112&amp;"","Value#"&amp;M$10&amp;"","Account#"&amp;$B112&amp;"","ICP#"&amp;M$7&amp;"","Program#"&amp;M$8&amp;"","Movements#"&amp;$E112&amp;"","Data_Category#"&amp;M$3&amp;"","Reporting#"&amp;M$9&amp;"","ECP#"&amp;M$6&amp;"")/1000000,[2]!Hsgetvalue(M$12,"Scenario#"&amp;M$2&amp;"","Year#"&amp;M$5&amp;"","Period#"&amp;M$4&amp;"","View#"&amp;M$11&amp;"","Entity#"&amp;$D112&amp;"","Value#"&amp;M$10&amp;"","Account#"&amp;$B112&amp;"","ICP#"&amp;M$7&amp;"","Program#"&amp;M$8&amp;"","Movements#"&amp;$E112&amp;"","Data_Category#"&amp;M$3&amp;"","Reporting#"&amp;M$9&amp;"","ECP#"&amp;M$6&amp;""))</f>
        <v>#NAME?</v>
      </c>
    </row>
    <row r="113" spans="2:20" ht="12.75" customHeight="1" x14ac:dyDescent="0.25">
      <c r="B113" s="12" t="s">
        <v>353</v>
      </c>
      <c r="C113" s="12" t="s">
        <v>354</v>
      </c>
      <c r="D113" s="11" t="s">
        <v>454</v>
      </c>
      <c r="E113" s="11" t="s">
        <v>34</v>
      </c>
      <c r="G113" s="20" t="s">
        <v>354</v>
      </c>
      <c r="H113" s="18" t="e">
        <f ca="1">IFERROR([2]!Hsgetvalue(H$12,"Scenario#"&amp;H$2&amp;"","Year#"&amp;H$5&amp;"","Period#"&amp;H$4&amp;"","View#"&amp;H$11&amp;"","Entity#"&amp;$D113&amp;"","Value#"&amp;H$10&amp;"","Account#"&amp;$B113&amp;"","ICP#"&amp;H$7&amp;"","Program#"&amp;H$8&amp;"","Movements#"&amp;$E113&amp;"","Data_Category#"&amp;H$3&amp;"","Reporting#"&amp;H$9&amp;"","ECP#"&amp;H$6&amp;"")/1000000,[2]!Hsgetvalue(H$12,"Scenario#"&amp;H$2&amp;"","Year#"&amp;H$5&amp;"","Period#"&amp;H$4&amp;"","View#"&amp;H$11&amp;"","Entity#"&amp;$D113&amp;"","Value#"&amp;H$10&amp;"","Account#"&amp;$B113&amp;"","ICP#"&amp;H$7&amp;"","Program#"&amp;H$8&amp;"","Movements#"&amp;$E113&amp;"","Data_Category#"&amp;H$3&amp;"","Reporting#"&amp;H$9&amp;"","ECP#"&amp;H$6&amp;""))</f>
        <v>#NAME?</v>
      </c>
      <c r="I113" s="18" t="e">
        <f ca="1">IFERROR([2]!Hsgetvalue(I$12,"Scenario#"&amp;I$2&amp;"","Year#"&amp;I$5&amp;"","Period#"&amp;I$4&amp;"","View#"&amp;I$11&amp;"","Entity#"&amp;$D113&amp;"","Value#"&amp;I$10&amp;"","Account#"&amp;$B113&amp;"","ICP#"&amp;I$7&amp;"","Program#"&amp;I$8&amp;"","Movements#"&amp;$E113&amp;"","Data_Category#"&amp;I$3&amp;"","Reporting#"&amp;I$9&amp;"","ECP#"&amp;I$6&amp;"")/1000000,[2]!Hsgetvalue(I$12,"Scenario#"&amp;I$2&amp;"","Year#"&amp;I$5&amp;"","Period#"&amp;I$4&amp;"","View#"&amp;I$11&amp;"","Entity#"&amp;$D113&amp;"","Value#"&amp;I$10&amp;"","Account#"&amp;$B113&amp;"","ICP#"&amp;I$7&amp;"","Program#"&amp;I$8&amp;"","Movements#"&amp;$E113&amp;"","Data_Category#"&amp;I$3&amp;"","Reporting#"&amp;I$9&amp;"","ECP#"&amp;I$6&amp;""))</f>
        <v>#NAME?</v>
      </c>
      <c r="J113" s="18" t="e">
        <f ca="1">IFERROR([2]!Hsgetvalue(J$12,"Scenario#"&amp;J$2&amp;"","Year#"&amp;J$5&amp;"","Period#"&amp;J$4&amp;"","View#"&amp;J$11&amp;"","Entity#"&amp;$D113&amp;"","Value#"&amp;J$10&amp;"","Account#"&amp;$B113&amp;"","ICP#"&amp;J$7&amp;"","Program#"&amp;J$8&amp;"","Movements#"&amp;$E113&amp;"","Data_Category#"&amp;J$3&amp;"","Reporting#"&amp;J$9&amp;"","ECP#"&amp;J$6&amp;"")/1000000,[2]!Hsgetvalue(J$12,"Scenario#"&amp;J$2&amp;"","Year#"&amp;J$5&amp;"","Period#"&amp;J$4&amp;"","View#"&amp;J$11&amp;"","Entity#"&amp;$D113&amp;"","Value#"&amp;J$10&amp;"","Account#"&amp;$B113&amp;"","ICP#"&amp;J$7&amp;"","Program#"&amp;J$8&amp;"","Movements#"&amp;$E113&amp;"","Data_Category#"&amp;J$3&amp;"","Reporting#"&amp;J$9&amp;"","ECP#"&amp;J$6&amp;""))</f>
        <v>#NAME?</v>
      </c>
      <c r="K113" s="18" t="e">
        <f ca="1">IFERROR([2]!Hsgetvalue(K$12,"Scenario#"&amp;K$2&amp;"","Year#"&amp;K$5&amp;"","Period#"&amp;K$4&amp;"","View#"&amp;K$11&amp;"","Entity#"&amp;$D113&amp;"","Value#"&amp;K$10&amp;"","Account#"&amp;$B113&amp;"","ICP#"&amp;K$7&amp;"","Program#"&amp;K$8&amp;"","Movements#"&amp;$E113&amp;"","Data_Category#"&amp;K$3&amp;"","Reporting#"&amp;K$9&amp;"","ECP#"&amp;K$6&amp;"")/1000000,[2]!Hsgetvalue(K$12,"Scenario#"&amp;K$2&amp;"","Year#"&amp;K$5&amp;"","Period#"&amp;K$4&amp;"","View#"&amp;K$11&amp;"","Entity#"&amp;$D113&amp;"","Value#"&amp;K$10&amp;"","Account#"&amp;$B113&amp;"","ICP#"&amp;K$7&amp;"","Program#"&amp;K$8&amp;"","Movements#"&amp;$E113&amp;"","Data_Category#"&amp;K$3&amp;"","Reporting#"&amp;K$9&amp;"","ECP#"&amp;K$6&amp;""))</f>
        <v>#NAME?</v>
      </c>
      <c r="L113" s="18" t="e">
        <f ca="1">IFERROR([2]!Hsgetvalue(L$12,"Scenario#"&amp;L$2&amp;"","Year#"&amp;L$5&amp;"","Period#"&amp;L$4&amp;"","View#"&amp;L$11&amp;"","Entity#"&amp;$D113&amp;"","Value#"&amp;L$10&amp;"","Account#"&amp;$B113&amp;"","ICP#"&amp;L$7&amp;"","Program#"&amp;L$8&amp;"","Movements#"&amp;$E113&amp;"","Data_Category#"&amp;L$3&amp;"","Reporting#"&amp;L$9&amp;"","ECP#"&amp;L$6&amp;"")/1000000,[2]!Hsgetvalue(L$12,"Scenario#"&amp;L$2&amp;"","Year#"&amp;L$5&amp;"","Period#"&amp;L$4&amp;"","View#"&amp;L$11&amp;"","Entity#"&amp;$D113&amp;"","Value#"&amp;L$10&amp;"","Account#"&amp;$B113&amp;"","ICP#"&amp;L$7&amp;"","Program#"&amp;L$8&amp;"","Movements#"&amp;$E113&amp;"","Data_Category#"&amp;L$3&amp;"","Reporting#"&amp;L$9&amp;"","ECP#"&amp;L$6&amp;""))</f>
        <v>#NAME?</v>
      </c>
      <c r="M113" s="18" t="e">
        <f ca="1">IFERROR([2]!Hsgetvalue(M$12,"Scenario#"&amp;M$2&amp;"","Year#"&amp;M$5&amp;"","Period#"&amp;M$4&amp;"","View#"&amp;M$11&amp;"","Entity#"&amp;$D113&amp;"","Value#"&amp;M$10&amp;"","Account#"&amp;$B113&amp;"","ICP#"&amp;M$7&amp;"","Program#"&amp;M$8&amp;"","Movements#"&amp;$E113&amp;"","Data_Category#"&amp;M$3&amp;"","Reporting#"&amp;M$9&amp;"","ECP#"&amp;M$6&amp;"")/1000000,[2]!Hsgetvalue(M$12,"Scenario#"&amp;M$2&amp;"","Year#"&amp;M$5&amp;"","Period#"&amp;M$4&amp;"","View#"&amp;M$11&amp;"","Entity#"&amp;$D113&amp;"","Value#"&amp;M$10&amp;"","Account#"&amp;$B113&amp;"","ICP#"&amp;M$7&amp;"","Program#"&amp;M$8&amp;"","Movements#"&amp;$E113&amp;"","Data_Category#"&amp;M$3&amp;"","Reporting#"&amp;M$9&amp;"","ECP#"&amp;M$6&amp;""))</f>
        <v>#NAME?</v>
      </c>
    </row>
    <row r="114" spans="2:20" ht="13.5" customHeight="1" x14ac:dyDescent="0.25">
      <c r="B114" s="12" t="s">
        <v>68</v>
      </c>
      <c r="C114" s="12"/>
      <c r="D114" s="11"/>
      <c r="E114" s="11"/>
      <c r="G114" s="20" t="s">
        <v>203</v>
      </c>
      <c r="H114" s="24"/>
      <c r="I114" s="24"/>
      <c r="J114" s="24"/>
      <c r="K114" s="24"/>
      <c r="L114" s="24"/>
      <c r="M114" s="24"/>
    </row>
    <row r="115" spans="2:20" ht="13.5" customHeight="1" x14ac:dyDescent="0.25">
      <c r="B115" s="12" t="s">
        <v>204</v>
      </c>
      <c r="C115" s="12" t="s">
        <v>205</v>
      </c>
      <c r="D115" s="11" t="s">
        <v>454</v>
      </c>
      <c r="E115" s="11" t="s">
        <v>34</v>
      </c>
      <c r="G115" s="29" t="s">
        <v>205</v>
      </c>
      <c r="H115" s="18" t="e">
        <f ca="1">IFERROR([2]!Hsgetvalue(H$12,"Scenario#"&amp;H$2&amp;"","Year#"&amp;H$5&amp;"","Period#"&amp;H$4&amp;"","View#"&amp;H$11&amp;"","Entity#"&amp;$D115&amp;"","Value#"&amp;H$10&amp;"","Account#"&amp;$B115&amp;"","ICP#"&amp;H$7&amp;"","Program#"&amp;H$8&amp;"","Movements#"&amp;$E115&amp;"","Data_Category#"&amp;H$3&amp;"","Reporting#"&amp;H$9&amp;"","ECP#"&amp;H$6&amp;"")/1000000,[2]!Hsgetvalue(H$12,"Scenario#"&amp;H$2&amp;"","Year#"&amp;H$5&amp;"","Period#"&amp;H$4&amp;"","View#"&amp;H$11&amp;"","Entity#"&amp;$D115&amp;"","Value#"&amp;H$10&amp;"","Account#"&amp;$B115&amp;"","ICP#"&amp;H$7&amp;"","Program#"&amp;H$8&amp;"","Movements#"&amp;$E115&amp;"","Data_Category#"&amp;H$3&amp;"","Reporting#"&amp;H$9&amp;"","ECP#"&amp;H$6&amp;""))</f>
        <v>#NAME?</v>
      </c>
      <c r="I115" s="18" t="e">
        <f ca="1">IFERROR([2]!Hsgetvalue(I$12,"Scenario#"&amp;I$2&amp;"","Year#"&amp;I$5&amp;"","Period#"&amp;I$4&amp;"","View#"&amp;I$11&amp;"","Entity#"&amp;$D115&amp;"","Value#"&amp;I$10&amp;"","Account#"&amp;$B115&amp;"","ICP#"&amp;I$7&amp;"","Program#"&amp;I$8&amp;"","Movements#"&amp;$E115&amp;"","Data_Category#"&amp;I$3&amp;"","Reporting#"&amp;I$9&amp;"","ECP#"&amp;I$6&amp;"")/1000000,[2]!Hsgetvalue(I$12,"Scenario#"&amp;I$2&amp;"","Year#"&amp;I$5&amp;"","Period#"&amp;I$4&amp;"","View#"&amp;I$11&amp;"","Entity#"&amp;$D115&amp;"","Value#"&amp;I$10&amp;"","Account#"&amp;$B115&amp;"","ICP#"&amp;I$7&amp;"","Program#"&amp;I$8&amp;"","Movements#"&amp;$E115&amp;"","Data_Category#"&amp;I$3&amp;"","Reporting#"&amp;I$9&amp;"","ECP#"&amp;I$6&amp;""))</f>
        <v>#NAME?</v>
      </c>
      <c r="J115" s="18" t="e">
        <f ca="1">IFERROR([2]!Hsgetvalue(J$12,"Scenario#"&amp;J$2&amp;"","Year#"&amp;J$5&amp;"","Period#"&amp;J$4&amp;"","View#"&amp;J$11&amp;"","Entity#"&amp;$D115&amp;"","Value#"&amp;J$10&amp;"","Account#"&amp;$B115&amp;"","ICP#"&amp;J$7&amp;"","Program#"&amp;J$8&amp;"","Movements#"&amp;$E115&amp;"","Data_Category#"&amp;J$3&amp;"","Reporting#"&amp;J$9&amp;"","ECP#"&amp;J$6&amp;"")/1000000,[2]!Hsgetvalue(J$12,"Scenario#"&amp;J$2&amp;"","Year#"&amp;J$5&amp;"","Period#"&amp;J$4&amp;"","View#"&amp;J$11&amp;"","Entity#"&amp;$D115&amp;"","Value#"&amp;J$10&amp;"","Account#"&amp;$B115&amp;"","ICP#"&amp;J$7&amp;"","Program#"&amp;J$8&amp;"","Movements#"&amp;$E115&amp;"","Data_Category#"&amp;J$3&amp;"","Reporting#"&amp;J$9&amp;"","ECP#"&amp;J$6&amp;""))</f>
        <v>#NAME?</v>
      </c>
      <c r="K115" s="18" t="e">
        <f ca="1">IFERROR([2]!Hsgetvalue(K$12,"Scenario#"&amp;K$2&amp;"","Year#"&amp;K$5&amp;"","Period#"&amp;K$4&amp;"","View#"&amp;K$11&amp;"","Entity#"&amp;$D115&amp;"","Value#"&amp;K$10&amp;"","Account#"&amp;$B115&amp;"","ICP#"&amp;K$7&amp;"","Program#"&amp;K$8&amp;"","Movements#"&amp;$E115&amp;"","Data_Category#"&amp;K$3&amp;"","Reporting#"&amp;K$9&amp;"","ECP#"&amp;K$6&amp;"")/1000000,[2]!Hsgetvalue(K$12,"Scenario#"&amp;K$2&amp;"","Year#"&amp;K$5&amp;"","Period#"&amp;K$4&amp;"","View#"&amp;K$11&amp;"","Entity#"&amp;$D115&amp;"","Value#"&amp;K$10&amp;"","Account#"&amp;$B115&amp;"","ICP#"&amp;K$7&amp;"","Program#"&amp;K$8&amp;"","Movements#"&amp;$E115&amp;"","Data_Category#"&amp;K$3&amp;"","Reporting#"&amp;K$9&amp;"","ECP#"&amp;K$6&amp;""))</f>
        <v>#NAME?</v>
      </c>
      <c r="L115" s="18" t="e">
        <f ca="1">IFERROR([2]!Hsgetvalue(L$12,"Scenario#"&amp;L$2&amp;"","Year#"&amp;L$5&amp;"","Period#"&amp;L$4&amp;"","View#"&amp;L$11&amp;"","Entity#"&amp;$D115&amp;"","Value#"&amp;L$10&amp;"","Account#"&amp;$B115&amp;"","ICP#"&amp;L$7&amp;"","Program#"&amp;L$8&amp;"","Movements#"&amp;$E115&amp;"","Data_Category#"&amp;L$3&amp;"","Reporting#"&amp;L$9&amp;"","ECP#"&amp;L$6&amp;"")/1000000,[2]!Hsgetvalue(L$12,"Scenario#"&amp;L$2&amp;"","Year#"&amp;L$5&amp;"","Period#"&amp;L$4&amp;"","View#"&amp;L$11&amp;"","Entity#"&amp;$D115&amp;"","Value#"&amp;L$10&amp;"","Account#"&amp;$B115&amp;"","ICP#"&amp;L$7&amp;"","Program#"&amp;L$8&amp;"","Movements#"&amp;$E115&amp;"","Data_Category#"&amp;L$3&amp;"","Reporting#"&amp;L$9&amp;"","ECP#"&amp;L$6&amp;""))</f>
        <v>#NAME?</v>
      </c>
      <c r="M115" s="18" t="e">
        <f ca="1">IFERROR([2]!Hsgetvalue(M$12,"Scenario#"&amp;M$2&amp;"","Year#"&amp;M$5&amp;"","Period#"&amp;M$4&amp;"","View#"&amp;M$11&amp;"","Entity#"&amp;$D115&amp;"","Value#"&amp;M$10&amp;"","Account#"&amp;$B115&amp;"","ICP#"&amp;M$7&amp;"","Program#"&amp;M$8&amp;"","Movements#"&amp;$E115&amp;"","Data_Category#"&amp;M$3&amp;"","Reporting#"&amp;M$9&amp;"","ECP#"&amp;M$6&amp;"")/1000000,[2]!Hsgetvalue(M$12,"Scenario#"&amp;M$2&amp;"","Year#"&amp;M$5&amp;"","Period#"&amp;M$4&amp;"","View#"&amp;M$11&amp;"","Entity#"&amp;$D115&amp;"","Value#"&amp;M$10&amp;"","Account#"&amp;$B115&amp;"","ICP#"&amp;M$7&amp;"","Program#"&amp;M$8&amp;"","Movements#"&amp;$E115&amp;"","Data_Category#"&amp;M$3&amp;"","Reporting#"&amp;M$9&amp;"","ECP#"&amp;M$6&amp;""))</f>
        <v>#NAME?</v>
      </c>
    </row>
    <row r="116" spans="2:20" ht="15" customHeight="1" x14ac:dyDescent="0.25">
      <c r="B116" s="12" t="s">
        <v>206</v>
      </c>
      <c r="C116" s="12" t="s">
        <v>207</v>
      </c>
      <c r="D116" s="11" t="s">
        <v>454</v>
      </c>
      <c r="E116" s="11" t="s">
        <v>34</v>
      </c>
      <c r="G116" s="29" t="s">
        <v>207</v>
      </c>
      <c r="H116" s="18" t="e">
        <f ca="1">IFERROR([2]!Hsgetvalue(H$12,"Scenario#"&amp;H$2&amp;"","Year#"&amp;H$5&amp;"","Period#"&amp;H$4&amp;"","View#"&amp;H$11&amp;"","Entity#"&amp;$D116&amp;"","Value#"&amp;H$10&amp;"","Account#"&amp;$B116&amp;"","ICP#"&amp;H$7&amp;"","Program#"&amp;H$8&amp;"","Movements#"&amp;$E116&amp;"","Data_Category#"&amp;H$3&amp;"","Reporting#"&amp;H$9&amp;"","ECP#"&amp;H$6&amp;"")/1000000,[2]!Hsgetvalue(H$12,"Scenario#"&amp;H$2&amp;"","Year#"&amp;H$5&amp;"","Period#"&amp;H$4&amp;"","View#"&amp;H$11&amp;"","Entity#"&amp;$D116&amp;"","Value#"&amp;H$10&amp;"","Account#"&amp;$B116&amp;"","ICP#"&amp;H$7&amp;"","Program#"&amp;H$8&amp;"","Movements#"&amp;$E116&amp;"","Data_Category#"&amp;H$3&amp;"","Reporting#"&amp;H$9&amp;"","ECP#"&amp;H$6&amp;""))</f>
        <v>#NAME?</v>
      </c>
      <c r="I116" s="18" t="e">
        <f ca="1">IFERROR([2]!Hsgetvalue(I$12,"Scenario#"&amp;I$2&amp;"","Year#"&amp;I$5&amp;"","Period#"&amp;I$4&amp;"","View#"&amp;I$11&amp;"","Entity#"&amp;$D116&amp;"","Value#"&amp;I$10&amp;"","Account#"&amp;$B116&amp;"","ICP#"&amp;I$7&amp;"","Program#"&amp;I$8&amp;"","Movements#"&amp;$E116&amp;"","Data_Category#"&amp;I$3&amp;"","Reporting#"&amp;I$9&amp;"","ECP#"&amp;I$6&amp;"")/1000000,[2]!Hsgetvalue(I$12,"Scenario#"&amp;I$2&amp;"","Year#"&amp;I$5&amp;"","Period#"&amp;I$4&amp;"","View#"&amp;I$11&amp;"","Entity#"&amp;$D116&amp;"","Value#"&amp;I$10&amp;"","Account#"&amp;$B116&amp;"","ICP#"&amp;I$7&amp;"","Program#"&amp;I$8&amp;"","Movements#"&amp;$E116&amp;"","Data_Category#"&amp;I$3&amp;"","Reporting#"&amp;I$9&amp;"","ECP#"&amp;I$6&amp;""))</f>
        <v>#NAME?</v>
      </c>
      <c r="J116" s="18" t="e">
        <f ca="1">IFERROR([2]!Hsgetvalue(J$12,"Scenario#"&amp;J$2&amp;"","Year#"&amp;J$5&amp;"","Period#"&amp;J$4&amp;"","View#"&amp;J$11&amp;"","Entity#"&amp;$D116&amp;"","Value#"&amp;J$10&amp;"","Account#"&amp;$B116&amp;"","ICP#"&amp;J$7&amp;"","Program#"&amp;J$8&amp;"","Movements#"&amp;$E116&amp;"","Data_Category#"&amp;J$3&amp;"","Reporting#"&amp;J$9&amp;"","ECP#"&amp;J$6&amp;"")/1000000,[2]!Hsgetvalue(J$12,"Scenario#"&amp;J$2&amp;"","Year#"&amp;J$5&amp;"","Period#"&amp;J$4&amp;"","View#"&amp;J$11&amp;"","Entity#"&amp;$D116&amp;"","Value#"&amp;J$10&amp;"","Account#"&amp;$B116&amp;"","ICP#"&amp;J$7&amp;"","Program#"&amp;J$8&amp;"","Movements#"&amp;$E116&amp;"","Data_Category#"&amp;J$3&amp;"","Reporting#"&amp;J$9&amp;"","ECP#"&amp;J$6&amp;""))</f>
        <v>#NAME?</v>
      </c>
      <c r="K116" s="18" t="e">
        <f ca="1">IFERROR([2]!Hsgetvalue(K$12,"Scenario#"&amp;K$2&amp;"","Year#"&amp;K$5&amp;"","Period#"&amp;K$4&amp;"","View#"&amp;K$11&amp;"","Entity#"&amp;$D116&amp;"","Value#"&amp;K$10&amp;"","Account#"&amp;$B116&amp;"","ICP#"&amp;K$7&amp;"","Program#"&amp;K$8&amp;"","Movements#"&amp;$E116&amp;"","Data_Category#"&amp;K$3&amp;"","Reporting#"&amp;K$9&amp;"","ECP#"&amp;K$6&amp;"")/1000000,[2]!Hsgetvalue(K$12,"Scenario#"&amp;K$2&amp;"","Year#"&amp;K$5&amp;"","Period#"&amp;K$4&amp;"","View#"&amp;K$11&amp;"","Entity#"&amp;$D116&amp;"","Value#"&amp;K$10&amp;"","Account#"&amp;$B116&amp;"","ICP#"&amp;K$7&amp;"","Program#"&amp;K$8&amp;"","Movements#"&amp;$E116&amp;"","Data_Category#"&amp;K$3&amp;"","Reporting#"&amp;K$9&amp;"","ECP#"&amp;K$6&amp;""))</f>
        <v>#NAME?</v>
      </c>
      <c r="L116" s="18" t="e">
        <f ca="1">IFERROR([2]!Hsgetvalue(L$12,"Scenario#"&amp;L$2&amp;"","Year#"&amp;L$5&amp;"","Period#"&amp;L$4&amp;"","View#"&amp;L$11&amp;"","Entity#"&amp;$D116&amp;"","Value#"&amp;L$10&amp;"","Account#"&amp;$B116&amp;"","ICP#"&amp;L$7&amp;"","Program#"&amp;L$8&amp;"","Movements#"&amp;$E116&amp;"","Data_Category#"&amp;L$3&amp;"","Reporting#"&amp;L$9&amp;"","ECP#"&amp;L$6&amp;"")/1000000,[2]!Hsgetvalue(L$12,"Scenario#"&amp;L$2&amp;"","Year#"&amp;L$5&amp;"","Period#"&amp;L$4&amp;"","View#"&amp;L$11&amp;"","Entity#"&amp;$D116&amp;"","Value#"&amp;L$10&amp;"","Account#"&amp;$B116&amp;"","ICP#"&amp;L$7&amp;"","Program#"&amp;L$8&amp;"","Movements#"&amp;$E116&amp;"","Data_Category#"&amp;L$3&amp;"","Reporting#"&amp;L$9&amp;"","ECP#"&amp;L$6&amp;""))</f>
        <v>#NAME?</v>
      </c>
      <c r="M116" s="18" t="e">
        <f ca="1">IFERROR([2]!Hsgetvalue(M$12,"Scenario#"&amp;M$2&amp;"","Year#"&amp;M$5&amp;"","Period#"&amp;M$4&amp;"","View#"&amp;M$11&amp;"","Entity#"&amp;$D116&amp;"","Value#"&amp;M$10&amp;"","Account#"&amp;$B116&amp;"","ICP#"&amp;M$7&amp;"","Program#"&amp;M$8&amp;"","Movements#"&amp;$E116&amp;"","Data_Category#"&amp;M$3&amp;"","Reporting#"&amp;M$9&amp;"","ECP#"&amp;M$6&amp;"")/1000000,[2]!Hsgetvalue(M$12,"Scenario#"&amp;M$2&amp;"","Year#"&amp;M$5&amp;"","Period#"&amp;M$4&amp;"","View#"&amp;M$11&amp;"","Entity#"&amp;$D116&amp;"","Value#"&amp;M$10&amp;"","Account#"&amp;$B116&amp;"","ICP#"&amp;M$7&amp;"","Program#"&amp;M$8&amp;"","Movements#"&amp;$E116&amp;"","Data_Category#"&amp;M$3&amp;"","Reporting#"&amp;M$9&amp;"","ECP#"&amp;M$6&amp;""))</f>
        <v>#NAME?</v>
      </c>
    </row>
    <row r="117" spans="2:20" ht="12" customHeight="1" x14ac:dyDescent="0.25">
      <c r="B117" s="12" t="s">
        <v>208</v>
      </c>
      <c r="C117" s="12" t="s">
        <v>209</v>
      </c>
      <c r="D117" s="11" t="s">
        <v>454</v>
      </c>
      <c r="E117" s="11" t="s">
        <v>34</v>
      </c>
      <c r="G117" s="29" t="s">
        <v>209</v>
      </c>
      <c r="H117" s="18" t="e">
        <f ca="1">IFERROR([2]!Hsgetvalue(H$12,"Scenario#"&amp;H$2&amp;"","Year#"&amp;H$5&amp;"","Period#"&amp;H$4&amp;"","View#"&amp;H$11&amp;"","Entity#"&amp;$D117&amp;"","Value#"&amp;H$10&amp;"","Account#"&amp;$B117&amp;"","ICP#"&amp;H$7&amp;"","Program#"&amp;H$8&amp;"","Movements#"&amp;$E117&amp;"","Data_Category#"&amp;H$3&amp;"","Reporting#"&amp;H$9&amp;"","ECP#"&amp;H$6&amp;"")/1000000,[2]!Hsgetvalue(H$12,"Scenario#"&amp;H$2&amp;"","Year#"&amp;H$5&amp;"","Period#"&amp;H$4&amp;"","View#"&amp;H$11&amp;"","Entity#"&amp;$D117&amp;"","Value#"&amp;H$10&amp;"","Account#"&amp;$B117&amp;"","ICP#"&amp;H$7&amp;"","Program#"&amp;H$8&amp;"","Movements#"&amp;$E117&amp;"","Data_Category#"&amp;H$3&amp;"","Reporting#"&amp;H$9&amp;"","ECP#"&amp;H$6&amp;""))</f>
        <v>#NAME?</v>
      </c>
      <c r="I117" s="18" t="e">
        <f ca="1">IFERROR([2]!Hsgetvalue(I$12,"Scenario#"&amp;I$2&amp;"","Year#"&amp;I$5&amp;"","Period#"&amp;I$4&amp;"","View#"&amp;I$11&amp;"","Entity#"&amp;$D117&amp;"","Value#"&amp;I$10&amp;"","Account#"&amp;$B117&amp;"","ICP#"&amp;I$7&amp;"","Program#"&amp;I$8&amp;"","Movements#"&amp;$E117&amp;"","Data_Category#"&amp;I$3&amp;"","Reporting#"&amp;I$9&amp;"","ECP#"&amp;I$6&amp;"")/1000000,[2]!Hsgetvalue(I$12,"Scenario#"&amp;I$2&amp;"","Year#"&amp;I$5&amp;"","Period#"&amp;I$4&amp;"","View#"&amp;I$11&amp;"","Entity#"&amp;$D117&amp;"","Value#"&amp;I$10&amp;"","Account#"&amp;$B117&amp;"","ICP#"&amp;I$7&amp;"","Program#"&amp;I$8&amp;"","Movements#"&amp;$E117&amp;"","Data_Category#"&amp;I$3&amp;"","Reporting#"&amp;I$9&amp;"","ECP#"&amp;I$6&amp;""))</f>
        <v>#NAME?</v>
      </c>
      <c r="J117" s="18" t="e">
        <f ca="1">IFERROR([2]!Hsgetvalue(J$12,"Scenario#"&amp;J$2&amp;"","Year#"&amp;J$5&amp;"","Period#"&amp;J$4&amp;"","View#"&amp;J$11&amp;"","Entity#"&amp;$D117&amp;"","Value#"&amp;J$10&amp;"","Account#"&amp;$B117&amp;"","ICP#"&amp;J$7&amp;"","Program#"&amp;J$8&amp;"","Movements#"&amp;$E117&amp;"","Data_Category#"&amp;J$3&amp;"","Reporting#"&amp;J$9&amp;"","ECP#"&amp;J$6&amp;"")/1000000,[2]!Hsgetvalue(J$12,"Scenario#"&amp;J$2&amp;"","Year#"&amp;J$5&amp;"","Period#"&amp;J$4&amp;"","View#"&amp;J$11&amp;"","Entity#"&amp;$D117&amp;"","Value#"&amp;J$10&amp;"","Account#"&amp;$B117&amp;"","ICP#"&amp;J$7&amp;"","Program#"&amp;J$8&amp;"","Movements#"&amp;$E117&amp;"","Data_Category#"&amp;J$3&amp;"","Reporting#"&amp;J$9&amp;"","ECP#"&amp;J$6&amp;""))</f>
        <v>#NAME?</v>
      </c>
      <c r="K117" s="18" t="e">
        <f ca="1">IFERROR([2]!Hsgetvalue(K$12,"Scenario#"&amp;K$2&amp;"","Year#"&amp;K$5&amp;"","Period#"&amp;K$4&amp;"","View#"&amp;K$11&amp;"","Entity#"&amp;$D117&amp;"","Value#"&amp;K$10&amp;"","Account#"&amp;$B117&amp;"","ICP#"&amp;K$7&amp;"","Program#"&amp;K$8&amp;"","Movements#"&amp;$E117&amp;"","Data_Category#"&amp;K$3&amp;"","Reporting#"&amp;K$9&amp;"","ECP#"&amp;K$6&amp;"")/1000000,[2]!Hsgetvalue(K$12,"Scenario#"&amp;K$2&amp;"","Year#"&amp;K$5&amp;"","Period#"&amp;K$4&amp;"","View#"&amp;K$11&amp;"","Entity#"&amp;$D117&amp;"","Value#"&amp;K$10&amp;"","Account#"&amp;$B117&amp;"","ICP#"&amp;K$7&amp;"","Program#"&amp;K$8&amp;"","Movements#"&amp;$E117&amp;"","Data_Category#"&amp;K$3&amp;"","Reporting#"&amp;K$9&amp;"","ECP#"&amp;K$6&amp;""))</f>
        <v>#NAME?</v>
      </c>
      <c r="L117" s="18" t="e">
        <f ca="1">IFERROR([2]!Hsgetvalue(L$12,"Scenario#"&amp;L$2&amp;"","Year#"&amp;L$5&amp;"","Period#"&amp;L$4&amp;"","View#"&amp;L$11&amp;"","Entity#"&amp;$D117&amp;"","Value#"&amp;L$10&amp;"","Account#"&amp;$B117&amp;"","ICP#"&amp;L$7&amp;"","Program#"&amp;L$8&amp;"","Movements#"&amp;$E117&amp;"","Data_Category#"&amp;L$3&amp;"","Reporting#"&amp;L$9&amp;"","ECP#"&amp;L$6&amp;"")/1000000,[2]!Hsgetvalue(L$12,"Scenario#"&amp;L$2&amp;"","Year#"&amp;L$5&amp;"","Period#"&amp;L$4&amp;"","View#"&amp;L$11&amp;"","Entity#"&amp;$D117&amp;"","Value#"&amp;L$10&amp;"","Account#"&amp;$B117&amp;"","ICP#"&amp;L$7&amp;"","Program#"&amp;L$8&amp;"","Movements#"&amp;$E117&amp;"","Data_Category#"&amp;L$3&amp;"","Reporting#"&amp;L$9&amp;"","ECP#"&amp;L$6&amp;""))</f>
        <v>#NAME?</v>
      </c>
      <c r="M117" s="18" t="e">
        <f ca="1">IFERROR([2]!Hsgetvalue(M$12,"Scenario#"&amp;M$2&amp;"","Year#"&amp;M$5&amp;"","Period#"&amp;M$4&amp;"","View#"&amp;M$11&amp;"","Entity#"&amp;$D117&amp;"","Value#"&amp;M$10&amp;"","Account#"&amp;$B117&amp;"","ICP#"&amp;M$7&amp;"","Program#"&amp;M$8&amp;"","Movements#"&amp;$E117&amp;"","Data_Category#"&amp;M$3&amp;"","Reporting#"&amp;M$9&amp;"","ECP#"&amp;M$6&amp;"")/1000000,[2]!Hsgetvalue(M$12,"Scenario#"&amp;M$2&amp;"","Year#"&amp;M$5&amp;"","Period#"&amp;M$4&amp;"","View#"&amp;M$11&amp;"","Entity#"&amp;$D117&amp;"","Value#"&amp;M$10&amp;"","Account#"&amp;$B117&amp;"","ICP#"&amp;M$7&amp;"","Program#"&amp;M$8&amp;"","Movements#"&amp;$E117&amp;"","Data_Category#"&amp;M$3&amp;"","Reporting#"&amp;M$9&amp;"","ECP#"&amp;M$6&amp;""))</f>
        <v>#NAME?</v>
      </c>
    </row>
    <row r="118" spans="2:20" ht="12" customHeight="1" x14ac:dyDescent="0.25">
      <c r="B118" s="12" t="s">
        <v>210</v>
      </c>
      <c r="C118" s="12" t="s">
        <v>211</v>
      </c>
      <c r="D118" s="11" t="s">
        <v>454</v>
      </c>
      <c r="E118" s="11" t="s">
        <v>34</v>
      </c>
      <c r="G118" s="115" t="s">
        <v>211</v>
      </c>
      <c r="H118" s="117" t="e">
        <f ca="1">IFERROR([2]!Hsgetvalue(H$12,"Scenario#"&amp;H$2&amp;"","Year#"&amp;H$5&amp;"","Period#"&amp;H$4&amp;"","View#"&amp;H$11&amp;"","Entity#"&amp;$D118&amp;"","Value#"&amp;H$10&amp;"","Account#"&amp;$B118&amp;"","ICP#"&amp;H$7&amp;"","Program#"&amp;H$8&amp;"","Movements#"&amp;$E118&amp;"","Data_Category#"&amp;H$3&amp;"","Reporting#"&amp;H$9&amp;"","ECP#"&amp;H$6&amp;"")/1000000,[2]!Hsgetvalue(H$12,"Scenario#"&amp;H$2&amp;"","Year#"&amp;H$5&amp;"","Period#"&amp;H$4&amp;"","View#"&amp;H$11&amp;"","Entity#"&amp;$D118&amp;"","Value#"&amp;H$10&amp;"","Account#"&amp;$B118&amp;"","ICP#"&amp;H$7&amp;"","Program#"&amp;H$8&amp;"","Movements#"&amp;$E118&amp;"","Data_Category#"&amp;H$3&amp;"","Reporting#"&amp;H$9&amp;"","ECP#"&amp;H$6&amp;""))</f>
        <v>#NAME?</v>
      </c>
      <c r="I118" s="117" t="e">
        <f ca="1">IFERROR([2]!Hsgetvalue(I$12,"Scenario#"&amp;I$2&amp;"","Year#"&amp;I$5&amp;"","Period#"&amp;I$4&amp;"","View#"&amp;I$11&amp;"","Entity#"&amp;$D118&amp;"","Value#"&amp;I$10&amp;"","Account#"&amp;$B118&amp;"","ICP#"&amp;I$7&amp;"","Program#"&amp;I$8&amp;"","Movements#"&amp;$E118&amp;"","Data_Category#"&amp;I$3&amp;"","Reporting#"&amp;I$9&amp;"","ECP#"&amp;I$6&amp;"")/1000000,[2]!Hsgetvalue(I$12,"Scenario#"&amp;I$2&amp;"","Year#"&amp;I$5&amp;"","Period#"&amp;I$4&amp;"","View#"&amp;I$11&amp;"","Entity#"&amp;$D118&amp;"","Value#"&amp;I$10&amp;"","Account#"&amp;$B118&amp;"","ICP#"&amp;I$7&amp;"","Program#"&amp;I$8&amp;"","Movements#"&amp;$E118&amp;"","Data_Category#"&amp;I$3&amp;"","Reporting#"&amp;I$9&amp;"","ECP#"&amp;I$6&amp;""))</f>
        <v>#NAME?</v>
      </c>
      <c r="J118" s="117" t="e">
        <f ca="1">IFERROR([2]!Hsgetvalue(J$12,"Scenario#"&amp;J$2&amp;"","Year#"&amp;J$5&amp;"","Period#"&amp;J$4&amp;"","View#"&amp;J$11&amp;"","Entity#"&amp;$D118&amp;"","Value#"&amp;J$10&amp;"","Account#"&amp;$B118&amp;"","ICP#"&amp;J$7&amp;"","Program#"&amp;J$8&amp;"","Movements#"&amp;$E118&amp;"","Data_Category#"&amp;J$3&amp;"","Reporting#"&amp;J$9&amp;"","ECP#"&amp;J$6&amp;"")/1000000,[2]!Hsgetvalue(J$12,"Scenario#"&amp;J$2&amp;"","Year#"&amp;J$5&amp;"","Period#"&amp;J$4&amp;"","View#"&amp;J$11&amp;"","Entity#"&amp;$D118&amp;"","Value#"&amp;J$10&amp;"","Account#"&amp;$B118&amp;"","ICP#"&amp;J$7&amp;"","Program#"&amp;J$8&amp;"","Movements#"&amp;$E118&amp;"","Data_Category#"&amp;J$3&amp;"","Reporting#"&amp;J$9&amp;"","ECP#"&amp;J$6&amp;""))</f>
        <v>#NAME?</v>
      </c>
      <c r="K118" s="117" t="e">
        <f ca="1">IFERROR([2]!Hsgetvalue(K$12,"Scenario#"&amp;K$2&amp;"","Year#"&amp;K$5&amp;"","Period#"&amp;K$4&amp;"","View#"&amp;K$11&amp;"","Entity#"&amp;$D118&amp;"","Value#"&amp;K$10&amp;"","Account#"&amp;$B118&amp;"","ICP#"&amp;K$7&amp;"","Program#"&amp;K$8&amp;"","Movements#"&amp;$E118&amp;"","Data_Category#"&amp;K$3&amp;"","Reporting#"&amp;K$9&amp;"","ECP#"&amp;K$6&amp;"")/1000000,[2]!Hsgetvalue(K$12,"Scenario#"&amp;K$2&amp;"","Year#"&amp;K$5&amp;"","Period#"&amp;K$4&amp;"","View#"&amp;K$11&amp;"","Entity#"&amp;$D118&amp;"","Value#"&amp;K$10&amp;"","Account#"&amp;$B118&amp;"","ICP#"&amp;K$7&amp;"","Program#"&amp;K$8&amp;"","Movements#"&amp;$E118&amp;"","Data_Category#"&amp;K$3&amp;"","Reporting#"&amp;K$9&amp;"","ECP#"&amp;K$6&amp;""))</f>
        <v>#NAME?</v>
      </c>
      <c r="L118" s="117" t="e">
        <f ca="1">IFERROR([2]!Hsgetvalue(L$12,"Scenario#"&amp;L$2&amp;"","Year#"&amp;L$5&amp;"","Period#"&amp;L$4&amp;"","View#"&amp;L$11&amp;"","Entity#"&amp;$D118&amp;"","Value#"&amp;L$10&amp;"","Account#"&amp;$B118&amp;"","ICP#"&amp;L$7&amp;"","Program#"&amp;L$8&amp;"","Movements#"&amp;$E118&amp;"","Data_Category#"&amp;L$3&amp;"","Reporting#"&amp;L$9&amp;"","ECP#"&amp;L$6&amp;"")/1000000,[2]!Hsgetvalue(L$12,"Scenario#"&amp;L$2&amp;"","Year#"&amp;L$5&amp;"","Period#"&amp;L$4&amp;"","View#"&amp;L$11&amp;"","Entity#"&amp;$D118&amp;"","Value#"&amp;L$10&amp;"","Account#"&amp;$B118&amp;"","ICP#"&amp;L$7&amp;"","Program#"&amp;L$8&amp;"","Movements#"&amp;$E118&amp;"","Data_Category#"&amp;L$3&amp;"","Reporting#"&amp;L$9&amp;"","ECP#"&amp;L$6&amp;""))</f>
        <v>#NAME?</v>
      </c>
      <c r="M118" s="117" t="e">
        <f ca="1">IFERROR([2]!Hsgetvalue(M$12,"Scenario#"&amp;M$2&amp;"","Year#"&amp;M$5&amp;"","Period#"&amp;M$4&amp;"","View#"&amp;M$11&amp;"","Entity#"&amp;$D118&amp;"","Value#"&amp;M$10&amp;"","Account#"&amp;$B118&amp;"","ICP#"&amp;M$7&amp;"","Program#"&amp;M$8&amp;"","Movements#"&amp;$E118&amp;"","Data_Category#"&amp;M$3&amp;"","Reporting#"&amp;M$9&amp;"","ECP#"&amp;M$6&amp;"")/1000000,[2]!Hsgetvalue(M$12,"Scenario#"&amp;M$2&amp;"","Year#"&amp;M$5&amp;"","Period#"&amp;M$4&amp;"","View#"&amp;M$11&amp;"","Entity#"&amp;$D118&amp;"","Value#"&amp;M$10&amp;"","Account#"&amp;$B118&amp;"","ICP#"&amp;M$7&amp;"","Program#"&amp;M$8&amp;"","Movements#"&amp;$E118&amp;"","Data_Category#"&amp;M$3&amp;"","Reporting#"&amp;M$9&amp;"","ECP#"&amp;M$6&amp;""))</f>
        <v>#NAME?</v>
      </c>
    </row>
    <row r="119" spans="2:20" ht="10.9" customHeight="1" x14ac:dyDescent="0.25">
      <c r="B119" s="12" t="s">
        <v>212</v>
      </c>
      <c r="C119" s="12" t="s">
        <v>213</v>
      </c>
      <c r="D119" s="11" t="s">
        <v>454</v>
      </c>
      <c r="E119" s="11" t="s">
        <v>34</v>
      </c>
      <c r="G119" s="115" t="s">
        <v>213</v>
      </c>
      <c r="H119" s="117" t="e">
        <f ca="1">IFERROR([2]!Hsgetvalue(H$12,"Scenario#"&amp;H$2&amp;"","Year#"&amp;H$5&amp;"","Period#"&amp;H$4&amp;"","View#"&amp;H$11&amp;"","Entity#"&amp;$D119&amp;"","Value#"&amp;H$10&amp;"","Account#"&amp;$B119&amp;"","ICP#"&amp;H$7&amp;"","Program#"&amp;H$8&amp;"","Movements#"&amp;$E119&amp;"","Data_Category#"&amp;H$3&amp;"","Reporting#"&amp;H$9&amp;"","ECP#"&amp;H$6&amp;"")/1000000,[2]!Hsgetvalue(H$12,"Scenario#"&amp;H$2&amp;"","Year#"&amp;H$5&amp;"","Period#"&amp;H$4&amp;"","View#"&amp;H$11&amp;"","Entity#"&amp;$D119&amp;"","Value#"&amp;H$10&amp;"","Account#"&amp;$B119&amp;"","ICP#"&amp;H$7&amp;"","Program#"&amp;H$8&amp;"","Movements#"&amp;$E119&amp;"","Data_Category#"&amp;H$3&amp;"","Reporting#"&amp;H$9&amp;"","ECP#"&amp;H$6&amp;""))</f>
        <v>#NAME?</v>
      </c>
      <c r="I119" s="117" t="e">
        <f ca="1">IFERROR([2]!Hsgetvalue(I$12,"Scenario#"&amp;I$2&amp;"","Year#"&amp;I$5&amp;"","Period#"&amp;I$4&amp;"","View#"&amp;I$11&amp;"","Entity#"&amp;$D119&amp;"","Value#"&amp;I$10&amp;"","Account#"&amp;$B119&amp;"","ICP#"&amp;I$7&amp;"","Program#"&amp;I$8&amp;"","Movements#"&amp;$E119&amp;"","Data_Category#"&amp;I$3&amp;"","Reporting#"&amp;I$9&amp;"","ECP#"&amp;I$6&amp;"")/1000000,[2]!Hsgetvalue(I$12,"Scenario#"&amp;I$2&amp;"","Year#"&amp;I$5&amp;"","Period#"&amp;I$4&amp;"","View#"&amp;I$11&amp;"","Entity#"&amp;$D119&amp;"","Value#"&amp;I$10&amp;"","Account#"&amp;$B119&amp;"","ICP#"&amp;I$7&amp;"","Program#"&amp;I$8&amp;"","Movements#"&amp;$E119&amp;"","Data_Category#"&amp;I$3&amp;"","Reporting#"&amp;I$9&amp;"","ECP#"&amp;I$6&amp;""))</f>
        <v>#NAME?</v>
      </c>
      <c r="J119" s="117" t="e">
        <f ca="1">IFERROR([2]!Hsgetvalue(J$12,"Scenario#"&amp;J$2&amp;"","Year#"&amp;J$5&amp;"","Period#"&amp;J$4&amp;"","View#"&amp;J$11&amp;"","Entity#"&amp;$D119&amp;"","Value#"&amp;J$10&amp;"","Account#"&amp;$B119&amp;"","ICP#"&amp;J$7&amp;"","Program#"&amp;J$8&amp;"","Movements#"&amp;$E119&amp;"","Data_Category#"&amp;J$3&amp;"","Reporting#"&amp;J$9&amp;"","ECP#"&amp;J$6&amp;"")/1000000,[2]!Hsgetvalue(J$12,"Scenario#"&amp;J$2&amp;"","Year#"&amp;J$5&amp;"","Period#"&amp;J$4&amp;"","View#"&amp;J$11&amp;"","Entity#"&amp;$D119&amp;"","Value#"&amp;J$10&amp;"","Account#"&amp;$B119&amp;"","ICP#"&amp;J$7&amp;"","Program#"&amp;J$8&amp;"","Movements#"&amp;$E119&amp;"","Data_Category#"&amp;J$3&amp;"","Reporting#"&amp;J$9&amp;"","ECP#"&amp;J$6&amp;""))</f>
        <v>#NAME?</v>
      </c>
      <c r="K119" s="117" t="e">
        <f ca="1">IFERROR([2]!Hsgetvalue(K$12,"Scenario#"&amp;K$2&amp;"","Year#"&amp;K$5&amp;"","Period#"&amp;K$4&amp;"","View#"&amp;K$11&amp;"","Entity#"&amp;$D119&amp;"","Value#"&amp;K$10&amp;"","Account#"&amp;$B119&amp;"","ICP#"&amp;K$7&amp;"","Program#"&amp;K$8&amp;"","Movements#"&amp;$E119&amp;"","Data_Category#"&amp;K$3&amp;"","Reporting#"&amp;K$9&amp;"","ECP#"&amp;K$6&amp;"")/1000000,[2]!Hsgetvalue(K$12,"Scenario#"&amp;K$2&amp;"","Year#"&amp;K$5&amp;"","Period#"&amp;K$4&amp;"","View#"&amp;K$11&amp;"","Entity#"&amp;$D119&amp;"","Value#"&amp;K$10&amp;"","Account#"&amp;$B119&amp;"","ICP#"&amp;K$7&amp;"","Program#"&amp;K$8&amp;"","Movements#"&amp;$E119&amp;"","Data_Category#"&amp;K$3&amp;"","Reporting#"&amp;K$9&amp;"","ECP#"&amp;K$6&amp;""))</f>
        <v>#NAME?</v>
      </c>
      <c r="L119" s="117" t="e">
        <f ca="1">IFERROR([2]!Hsgetvalue(L$12,"Scenario#"&amp;L$2&amp;"","Year#"&amp;L$5&amp;"","Period#"&amp;L$4&amp;"","View#"&amp;L$11&amp;"","Entity#"&amp;$D119&amp;"","Value#"&amp;L$10&amp;"","Account#"&amp;$B119&amp;"","ICP#"&amp;L$7&amp;"","Program#"&amp;L$8&amp;"","Movements#"&amp;$E119&amp;"","Data_Category#"&amp;L$3&amp;"","Reporting#"&amp;L$9&amp;"","ECP#"&amp;L$6&amp;"")/1000000,[2]!Hsgetvalue(L$12,"Scenario#"&amp;L$2&amp;"","Year#"&amp;L$5&amp;"","Period#"&amp;L$4&amp;"","View#"&amp;L$11&amp;"","Entity#"&amp;$D119&amp;"","Value#"&amp;L$10&amp;"","Account#"&amp;$B119&amp;"","ICP#"&amp;L$7&amp;"","Program#"&amp;L$8&amp;"","Movements#"&amp;$E119&amp;"","Data_Category#"&amp;L$3&amp;"","Reporting#"&amp;L$9&amp;"","ECP#"&amp;L$6&amp;""))</f>
        <v>#NAME?</v>
      </c>
      <c r="M119" s="117" t="e">
        <f ca="1">IFERROR([2]!Hsgetvalue(M$12,"Scenario#"&amp;M$2&amp;"","Year#"&amp;M$5&amp;"","Period#"&amp;M$4&amp;"","View#"&amp;M$11&amp;"","Entity#"&amp;$D119&amp;"","Value#"&amp;M$10&amp;"","Account#"&amp;$B119&amp;"","ICP#"&amp;M$7&amp;"","Program#"&amp;M$8&amp;"","Movements#"&amp;$E119&amp;"","Data_Category#"&amp;M$3&amp;"","Reporting#"&amp;M$9&amp;"","ECP#"&amp;M$6&amp;"")/1000000,[2]!Hsgetvalue(M$12,"Scenario#"&amp;M$2&amp;"","Year#"&amp;M$5&amp;"","Period#"&amp;M$4&amp;"","View#"&amp;M$11&amp;"","Entity#"&amp;$D119&amp;"","Value#"&amp;M$10&amp;"","Account#"&amp;$B119&amp;"","ICP#"&amp;M$7&amp;"","Program#"&amp;M$8&amp;"","Movements#"&amp;$E119&amp;"","Data_Category#"&amp;M$3&amp;"","Reporting#"&amp;M$9&amp;"","ECP#"&amp;M$6&amp;""))</f>
        <v>#NAME?</v>
      </c>
    </row>
    <row r="120" spans="2:20" ht="12" customHeight="1" thickBot="1" x14ac:dyDescent="0.3">
      <c r="B120" s="12" t="s">
        <v>214</v>
      </c>
      <c r="C120" s="12" t="s">
        <v>215</v>
      </c>
      <c r="D120" s="11" t="s">
        <v>454</v>
      </c>
      <c r="E120" s="11" t="s">
        <v>34</v>
      </c>
      <c r="G120" s="31" t="s">
        <v>461</v>
      </c>
      <c r="H120" s="119" t="e">
        <f ca="1">IFERROR([2]!Hsgetvalue(H$12,"Scenario#"&amp;H$2&amp;"","Year#"&amp;H$5&amp;"","Period#"&amp;H$4&amp;"","View#"&amp;H$11&amp;"","Entity#"&amp;$D120&amp;"","Value#"&amp;H$10&amp;"","Account#"&amp;$B120&amp;"","ICP#"&amp;H$7&amp;"","Program#"&amp;H$8&amp;"","Movements#"&amp;$E120&amp;"","Data_Category#"&amp;H$3&amp;"","Reporting#"&amp;H$9&amp;"","ECP#"&amp;H$6&amp;"")/1000000,[2]!Hsgetvalue(H$12,"Scenario#"&amp;H$2&amp;"","Year#"&amp;H$5&amp;"","Period#"&amp;H$4&amp;"","View#"&amp;H$11&amp;"","Entity#"&amp;$D120&amp;"","Value#"&amp;H$10&amp;"","Account#"&amp;$B120&amp;"","ICP#"&amp;H$7&amp;"","Program#"&amp;H$8&amp;"","Movements#"&amp;$E120&amp;"","Data_Category#"&amp;H$3&amp;"","Reporting#"&amp;H$9&amp;"","ECP#"&amp;H$6&amp;""))</f>
        <v>#NAME?</v>
      </c>
      <c r="I120" s="119" t="e">
        <f ca="1">IFERROR([2]!Hsgetvalue(I$12,"Scenario#"&amp;I$2&amp;"","Year#"&amp;I$5&amp;"","Period#"&amp;I$4&amp;"","View#"&amp;I$11&amp;"","Entity#"&amp;$D120&amp;"","Value#"&amp;I$10&amp;"","Account#"&amp;$B120&amp;"","ICP#"&amp;I$7&amp;"","Program#"&amp;I$8&amp;"","Movements#"&amp;$E120&amp;"","Data_Category#"&amp;I$3&amp;"","Reporting#"&amp;I$9&amp;"","ECP#"&amp;I$6&amp;"")/1000000,[2]!Hsgetvalue(I$12,"Scenario#"&amp;I$2&amp;"","Year#"&amp;I$5&amp;"","Period#"&amp;I$4&amp;"","View#"&amp;I$11&amp;"","Entity#"&amp;$D120&amp;"","Value#"&amp;I$10&amp;"","Account#"&amp;$B120&amp;"","ICP#"&amp;I$7&amp;"","Program#"&amp;I$8&amp;"","Movements#"&amp;$E120&amp;"","Data_Category#"&amp;I$3&amp;"","Reporting#"&amp;I$9&amp;"","ECP#"&amp;I$6&amp;""))</f>
        <v>#NAME?</v>
      </c>
      <c r="J120" s="119" t="e">
        <f ca="1">IFERROR([2]!Hsgetvalue(J$12,"Scenario#"&amp;J$2&amp;"","Year#"&amp;J$5&amp;"","Period#"&amp;J$4&amp;"","View#"&amp;J$11&amp;"","Entity#"&amp;$D120&amp;"","Value#"&amp;J$10&amp;"","Account#"&amp;$B120&amp;"","ICP#"&amp;J$7&amp;"","Program#"&amp;J$8&amp;"","Movements#"&amp;$E120&amp;"","Data_Category#"&amp;J$3&amp;"","Reporting#"&amp;J$9&amp;"","ECP#"&amp;J$6&amp;"")/1000000,[2]!Hsgetvalue(J$12,"Scenario#"&amp;J$2&amp;"","Year#"&amp;J$5&amp;"","Period#"&amp;J$4&amp;"","View#"&amp;J$11&amp;"","Entity#"&amp;$D120&amp;"","Value#"&amp;J$10&amp;"","Account#"&amp;$B120&amp;"","ICP#"&amp;J$7&amp;"","Program#"&amp;J$8&amp;"","Movements#"&amp;$E120&amp;"","Data_Category#"&amp;J$3&amp;"","Reporting#"&amp;J$9&amp;"","ECP#"&amp;J$6&amp;""))</f>
        <v>#NAME?</v>
      </c>
      <c r="K120" s="119" t="e">
        <f ca="1">IFERROR([2]!Hsgetvalue(K$12,"Scenario#"&amp;K$2&amp;"","Year#"&amp;K$5&amp;"","Period#"&amp;K$4&amp;"","View#"&amp;K$11&amp;"","Entity#"&amp;$D120&amp;"","Value#"&amp;K$10&amp;"","Account#"&amp;$B120&amp;"","ICP#"&amp;K$7&amp;"","Program#"&amp;K$8&amp;"","Movements#"&amp;$E120&amp;"","Data_Category#"&amp;K$3&amp;"","Reporting#"&amp;K$9&amp;"","ECP#"&amp;K$6&amp;"")/1000000,[2]!Hsgetvalue(K$12,"Scenario#"&amp;K$2&amp;"","Year#"&amp;K$5&amp;"","Period#"&amp;K$4&amp;"","View#"&amp;K$11&amp;"","Entity#"&amp;$D120&amp;"","Value#"&amp;K$10&amp;"","Account#"&amp;$B120&amp;"","ICP#"&amp;K$7&amp;"","Program#"&amp;K$8&amp;"","Movements#"&amp;$E120&amp;"","Data_Category#"&amp;K$3&amp;"","Reporting#"&amp;K$9&amp;"","ECP#"&amp;K$6&amp;""))</f>
        <v>#NAME?</v>
      </c>
      <c r="L120" s="119" t="e">
        <f ca="1">IFERROR([2]!Hsgetvalue(L$12,"Scenario#"&amp;L$2&amp;"","Year#"&amp;L$5&amp;"","Period#"&amp;L$4&amp;"","View#"&amp;L$11&amp;"","Entity#"&amp;$D120&amp;"","Value#"&amp;L$10&amp;"","Account#"&amp;$B120&amp;"","ICP#"&amp;L$7&amp;"","Program#"&amp;L$8&amp;"","Movements#"&amp;$E120&amp;"","Data_Category#"&amp;L$3&amp;"","Reporting#"&amp;L$9&amp;"","ECP#"&amp;L$6&amp;"")/1000000,[2]!Hsgetvalue(L$12,"Scenario#"&amp;L$2&amp;"","Year#"&amp;L$5&amp;"","Period#"&amp;L$4&amp;"","View#"&amp;L$11&amp;"","Entity#"&amp;$D120&amp;"","Value#"&amp;L$10&amp;"","Account#"&amp;$B120&amp;"","ICP#"&amp;L$7&amp;"","Program#"&amp;L$8&amp;"","Movements#"&amp;$E120&amp;"","Data_Category#"&amp;L$3&amp;"","Reporting#"&amp;L$9&amp;"","ECP#"&amp;L$6&amp;""))</f>
        <v>#NAME?</v>
      </c>
      <c r="M120" s="119" t="e">
        <f ca="1">IFERROR([2]!Hsgetvalue(M$12,"Scenario#"&amp;M$2&amp;"","Year#"&amp;M$5&amp;"","Period#"&amp;M$4&amp;"","View#"&amp;M$11&amp;"","Entity#"&amp;$D120&amp;"","Value#"&amp;M$10&amp;"","Account#"&amp;$B120&amp;"","ICP#"&amp;M$7&amp;"","Program#"&amp;M$8&amp;"","Movements#"&amp;$E120&amp;"","Data_Category#"&amp;M$3&amp;"","Reporting#"&amp;M$9&amp;"","ECP#"&amp;M$6&amp;"")/1000000,[2]!Hsgetvalue(M$12,"Scenario#"&amp;M$2&amp;"","Year#"&amp;M$5&amp;"","Period#"&amp;M$4&amp;"","View#"&amp;M$11&amp;"","Entity#"&amp;$D120&amp;"","Value#"&amp;M$10&amp;"","Account#"&amp;$B120&amp;"","ICP#"&amp;M$7&amp;"","Program#"&amp;M$8&amp;"","Movements#"&amp;$E120&amp;"","Data_Category#"&amp;M$3&amp;"","Reporting#"&amp;M$9&amp;"","ECP#"&amp;M$6&amp;""))</f>
        <v>#NAME?</v>
      </c>
      <c r="P120" s="45" t="e">
        <f ca="1">SUM(I110:I119)-I120</f>
        <v>#NAME?</v>
      </c>
      <c r="Q120" s="45" t="e">
        <f t="shared" ref="Q120:S120" ca="1" si="17">SUM(J110:J119)-J120</f>
        <v>#NAME?</v>
      </c>
      <c r="R120" s="45" t="e">
        <f t="shared" ca="1" si="17"/>
        <v>#NAME?</v>
      </c>
      <c r="S120" s="45" t="e">
        <f t="shared" ca="1" si="17"/>
        <v>#NAME?</v>
      </c>
      <c r="T120" s="45" t="e">
        <f ca="1">SUM(M110:M119)-M120</f>
        <v>#NAME?</v>
      </c>
    </row>
    <row r="121" spans="2:20" ht="13.15" customHeight="1" thickBot="1" x14ac:dyDescent="0.3">
      <c r="B121" s="12" t="s">
        <v>216</v>
      </c>
      <c r="C121" s="12" t="s">
        <v>217</v>
      </c>
      <c r="D121" s="11" t="s">
        <v>454</v>
      </c>
      <c r="E121" s="11" t="s">
        <v>34</v>
      </c>
      <c r="G121" s="31" t="s">
        <v>217</v>
      </c>
      <c r="H121" s="123" t="e">
        <f ca="1">IFERROR([2]!Hsgetvalue(H$12,"Scenario#"&amp;H$2&amp;"","Year#"&amp;H$5&amp;"","Period#"&amp;H$4&amp;"","View#"&amp;H$11&amp;"","Entity#"&amp;$D121&amp;"","Value#"&amp;H$10&amp;"","Account#"&amp;$B121&amp;"","ICP#"&amp;H$7&amp;"","Program#"&amp;H$8&amp;"","Movements#"&amp;$E121&amp;"","Data_Category#"&amp;H$3&amp;"","Reporting#"&amp;H$9&amp;"","ECP#"&amp;H$6&amp;"")/1000000,[2]!Hsgetvalue(H$12,"Scenario#"&amp;H$2&amp;"","Year#"&amp;H$5&amp;"","Period#"&amp;H$4&amp;"","View#"&amp;H$11&amp;"","Entity#"&amp;$D121&amp;"","Value#"&amp;H$10&amp;"","Account#"&amp;$B121&amp;"","ICP#"&amp;H$7&amp;"","Program#"&amp;H$8&amp;"","Movements#"&amp;$E121&amp;"","Data_Category#"&amp;H$3&amp;"","Reporting#"&amp;H$9&amp;"","ECP#"&amp;H$6&amp;""))</f>
        <v>#NAME?</v>
      </c>
      <c r="I121" s="123" t="e">
        <f ca="1">IFERROR([2]!Hsgetvalue(I$12,"Scenario#"&amp;I$2&amp;"","Year#"&amp;I$5&amp;"","Period#"&amp;I$4&amp;"","View#"&amp;I$11&amp;"","Entity#"&amp;$D121&amp;"","Value#"&amp;I$10&amp;"","Account#"&amp;$B121&amp;"","ICP#"&amp;I$7&amp;"","Program#"&amp;I$8&amp;"","Movements#"&amp;$E121&amp;"","Data_Category#"&amp;I$3&amp;"","Reporting#"&amp;I$9&amp;"","ECP#"&amp;I$6&amp;"")/1000000,[2]!Hsgetvalue(I$12,"Scenario#"&amp;I$2&amp;"","Year#"&amp;I$5&amp;"","Period#"&amp;I$4&amp;"","View#"&amp;I$11&amp;"","Entity#"&amp;$D121&amp;"","Value#"&amp;I$10&amp;"","Account#"&amp;$B121&amp;"","ICP#"&amp;I$7&amp;"","Program#"&amp;I$8&amp;"","Movements#"&amp;$E121&amp;"","Data_Category#"&amp;I$3&amp;"","Reporting#"&amp;I$9&amp;"","ECP#"&amp;I$6&amp;""))</f>
        <v>#NAME?</v>
      </c>
      <c r="J121" s="123" t="e">
        <f ca="1">IFERROR([2]!Hsgetvalue(J$12,"Scenario#"&amp;J$2&amp;"","Year#"&amp;J$5&amp;"","Period#"&amp;J$4&amp;"","View#"&amp;J$11&amp;"","Entity#"&amp;$D121&amp;"","Value#"&amp;J$10&amp;"","Account#"&amp;$B121&amp;"","ICP#"&amp;J$7&amp;"","Program#"&amp;J$8&amp;"","Movements#"&amp;$E121&amp;"","Data_Category#"&amp;J$3&amp;"","Reporting#"&amp;J$9&amp;"","ECP#"&amp;J$6&amp;"")/1000000,[2]!Hsgetvalue(J$12,"Scenario#"&amp;J$2&amp;"","Year#"&amp;J$5&amp;"","Period#"&amp;J$4&amp;"","View#"&amp;J$11&amp;"","Entity#"&amp;$D121&amp;"","Value#"&amp;J$10&amp;"","Account#"&amp;$B121&amp;"","ICP#"&amp;J$7&amp;"","Program#"&amp;J$8&amp;"","Movements#"&amp;$E121&amp;"","Data_Category#"&amp;J$3&amp;"","Reporting#"&amp;J$9&amp;"","ECP#"&amp;J$6&amp;""))</f>
        <v>#NAME?</v>
      </c>
      <c r="K121" s="123" t="e">
        <f ca="1">IFERROR([2]!Hsgetvalue(K$12,"Scenario#"&amp;K$2&amp;"","Year#"&amp;K$5&amp;"","Period#"&amp;K$4&amp;"","View#"&amp;K$11&amp;"","Entity#"&amp;$D121&amp;"","Value#"&amp;K$10&amp;"","Account#"&amp;$B121&amp;"","ICP#"&amp;K$7&amp;"","Program#"&amp;K$8&amp;"","Movements#"&amp;$E121&amp;"","Data_Category#"&amp;K$3&amp;"","Reporting#"&amp;K$9&amp;"","ECP#"&amp;K$6&amp;"")/1000000,[2]!Hsgetvalue(K$12,"Scenario#"&amp;K$2&amp;"","Year#"&amp;K$5&amp;"","Period#"&amp;K$4&amp;"","View#"&amp;K$11&amp;"","Entity#"&amp;$D121&amp;"","Value#"&amp;K$10&amp;"","Account#"&amp;$B121&amp;"","ICP#"&amp;K$7&amp;"","Program#"&amp;K$8&amp;"","Movements#"&amp;$E121&amp;"","Data_Category#"&amp;K$3&amp;"","Reporting#"&amp;K$9&amp;"","ECP#"&amp;K$6&amp;""))</f>
        <v>#NAME?</v>
      </c>
      <c r="L121" s="123" t="e">
        <f ca="1">IFERROR([2]!Hsgetvalue(L$12,"Scenario#"&amp;L$2&amp;"","Year#"&amp;L$5&amp;"","Period#"&amp;L$4&amp;"","View#"&amp;L$11&amp;"","Entity#"&amp;$D121&amp;"","Value#"&amp;L$10&amp;"","Account#"&amp;$B121&amp;"","ICP#"&amp;L$7&amp;"","Program#"&amp;L$8&amp;"","Movements#"&amp;$E121&amp;"","Data_Category#"&amp;L$3&amp;"","Reporting#"&amp;L$9&amp;"","ECP#"&amp;L$6&amp;"")/1000000,[2]!Hsgetvalue(L$12,"Scenario#"&amp;L$2&amp;"","Year#"&amp;L$5&amp;"","Period#"&amp;L$4&amp;"","View#"&amp;L$11&amp;"","Entity#"&amp;$D121&amp;"","Value#"&amp;L$10&amp;"","Account#"&amp;$B121&amp;"","ICP#"&amp;L$7&amp;"","Program#"&amp;L$8&amp;"","Movements#"&amp;$E121&amp;"","Data_Category#"&amp;L$3&amp;"","Reporting#"&amp;L$9&amp;"","ECP#"&amp;L$6&amp;""))</f>
        <v>#NAME?</v>
      </c>
      <c r="M121" s="123" t="e">
        <f ca="1">IFERROR([2]!Hsgetvalue(M$12,"Scenario#"&amp;M$2&amp;"","Year#"&amp;M$5&amp;"","Period#"&amp;M$4&amp;"","View#"&amp;M$11&amp;"","Entity#"&amp;$D121&amp;"","Value#"&amp;M$10&amp;"","Account#"&amp;$B121&amp;"","ICP#"&amp;M$7&amp;"","Program#"&amp;M$8&amp;"","Movements#"&amp;$E121&amp;"","Data_Category#"&amp;M$3&amp;"","Reporting#"&amp;M$9&amp;"","ECP#"&amp;M$6&amp;"")/1000000,[2]!Hsgetvalue(M$12,"Scenario#"&amp;M$2&amp;"","Year#"&amp;M$5&amp;"","Period#"&amp;M$4&amp;"","View#"&amp;M$11&amp;"","Entity#"&amp;$D121&amp;"","Value#"&amp;M$10&amp;"","Account#"&amp;$B121&amp;"","ICP#"&amp;M$7&amp;"","Program#"&amp;M$8&amp;"","Movements#"&amp;$E121&amp;"","Data_Category#"&amp;M$3&amp;"","Reporting#"&amp;M$9&amp;"","ECP#"&amp;M$6&amp;""))</f>
        <v>#NAME?</v>
      </c>
      <c r="P121" s="45" t="e">
        <f ca="1">I108+I120-I121</f>
        <v>#NAME?</v>
      </c>
      <c r="Q121" s="45" t="e">
        <f t="shared" ref="Q121:S121" ca="1" si="18">J108+J120-J121</f>
        <v>#NAME?</v>
      </c>
      <c r="R121" s="45" t="e">
        <f t="shared" ca="1" si="18"/>
        <v>#NAME?</v>
      </c>
      <c r="S121" s="45" t="e">
        <f t="shared" ca="1" si="18"/>
        <v>#NAME?</v>
      </c>
      <c r="T121" s="45" t="e">
        <f ca="1">M108+M120-M121</f>
        <v>#NAME?</v>
      </c>
    </row>
    <row r="122" spans="2:20" ht="11.45" customHeight="1" x14ac:dyDescent="0.25">
      <c r="B122" s="12" t="s">
        <v>68</v>
      </c>
      <c r="C122" s="12"/>
      <c r="D122" s="11"/>
      <c r="E122" s="11"/>
      <c r="G122" s="118" t="s">
        <v>218</v>
      </c>
      <c r="H122" s="120"/>
      <c r="I122" s="120"/>
      <c r="J122" s="120"/>
      <c r="K122" s="120"/>
      <c r="L122" s="120"/>
      <c r="M122" s="120"/>
    </row>
    <row r="123" spans="2:20" ht="11.45" customHeight="1" x14ac:dyDescent="0.25">
      <c r="B123" s="12" t="s">
        <v>219</v>
      </c>
      <c r="C123" s="12" t="s">
        <v>220</v>
      </c>
      <c r="D123" s="11" t="s">
        <v>454</v>
      </c>
      <c r="E123" s="11" t="s">
        <v>34</v>
      </c>
      <c r="G123" s="115" t="s">
        <v>220</v>
      </c>
      <c r="H123" s="117" t="e">
        <f ca="1">IFERROR([2]!Hsgetvalue(H$12,"Scenario#"&amp;H$2&amp;"","Year#"&amp;H$5&amp;"","Period#"&amp;H$4&amp;"","View#"&amp;H$11&amp;"","Entity#"&amp;$D123&amp;"","Value#"&amp;H$10&amp;"","Account#"&amp;$B123&amp;"","ICP#"&amp;H$7&amp;"","Program#"&amp;H$8&amp;"","Movements#"&amp;$E123&amp;"","Data_Category#"&amp;H$3&amp;"","Reporting#"&amp;H$9&amp;"","ECP#"&amp;H$6&amp;"")/1000000,[2]!Hsgetvalue(H$12,"Scenario#"&amp;H$2&amp;"","Year#"&amp;H$5&amp;"","Period#"&amp;H$4&amp;"","View#"&amp;H$11&amp;"","Entity#"&amp;$D123&amp;"","Value#"&amp;H$10&amp;"","Account#"&amp;$B123&amp;"","ICP#"&amp;H$7&amp;"","Program#"&amp;H$8&amp;"","Movements#"&amp;$E123&amp;"","Data_Category#"&amp;H$3&amp;"","Reporting#"&amp;H$9&amp;"","ECP#"&amp;H$6&amp;""))</f>
        <v>#NAME?</v>
      </c>
      <c r="I123" s="117" t="e">
        <f ca="1">IFERROR([2]!Hsgetvalue(I$12,"Scenario#"&amp;I$2&amp;"","Year#"&amp;I$5&amp;"","Period#"&amp;I$4&amp;"","View#"&amp;I$11&amp;"","Entity#"&amp;$D123&amp;"","Value#"&amp;I$10&amp;"","Account#"&amp;$B123&amp;"","ICP#"&amp;I$7&amp;"","Program#"&amp;I$8&amp;"","Movements#"&amp;$E123&amp;"","Data_Category#"&amp;I$3&amp;"","Reporting#"&amp;I$9&amp;"","ECP#"&amp;I$6&amp;"")/1000000,[2]!Hsgetvalue(I$12,"Scenario#"&amp;I$2&amp;"","Year#"&amp;I$5&amp;"","Period#"&amp;I$4&amp;"","View#"&amp;I$11&amp;"","Entity#"&amp;$D123&amp;"","Value#"&amp;I$10&amp;"","Account#"&amp;$B123&amp;"","ICP#"&amp;I$7&amp;"","Program#"&amp;I$8&amp;"","Movements#"&amp;$E123&amp;"","Data_Category#"&amp;I$3&amp;"","Reporting#"&amp;I$9&amp;"","ECP#"&amp;I$6&amp;""))</f>
        <v>#NAME?</v>
      </c>
      <c r="J123" s="117" t="e">
        <f ca="1">IFERROR([2]!Hsgetvalue(J$12,"Scenario#"&amp;J$2&amp;"","Year#"&amp;J$5&amp;"","Period#"&amp;J$4&amp;"","View#"&amp;J$11&amp;"","Entity#"&amp;$D123&amp;"","Value#"&amp;J$10&amp;"","Account#"&amp;$B123&amp;"","ICP#"&amp;J$7&amp;"","Program#"&amp;J$8&amp;"","Movements#"&amp;$E123&amp;"","Data_Category#"&amp;J$3&amp;"","Reporting#"&amp;J$9&amp;"","ECP#"&amp;J$6&amp;"")/1000000,[2]!Hsgetvalue(J$12,"Scenario#"&amp;J$2&amp;"","Year#"&amp;J$5&amp;"","Period#"&amp;J$4&amp;"","View#"&amp;J$11&amp;"","Entity#"&amp;$D123&amp;"","Value#"&amp;J$10&amp;"","Account#"&amp;$B123&amp;"","ICP#"&amp;J$7&amp;"","Program#"&amp;J$8&amp;"","Movements#"&amp;$E123&amp;"","Data_Category#"&amp;J$3&amp;"","Reporting#"&amp;J$9&amp;"","ECP#"&amp;J$6&amp;""))</f>
        <v>#NAME?</v>
      </c>
      <c r="K123" s="117" t="e">
        <f ca="1">IFERROR([2]!Hsgetvalue(K$12,"Scenario#"&amp;K$2&amp;"","Year#"&amp;K$5&amp;"","Period#"&amp;K$4&amp;"","View#"&amp;K$11&amp;"","Entity#"&amp;$D123&amp;"","Value#"&amp;K$10&amp;"","Account#"&amp;$B123&amp;"","ICP#"&amp;K$7&amp;"","Program#"&amp;K$8&amp;"","Movements#"&amp;$E123&amp;"","Data_Category#"&amp;K$3&amp;"","Reporting#"&amp;K$9&amp;"","ECP#"&amp;K$6&amp;"")/1000000,[2]!Hsgetvalue(K$12,"Scenario#"&amp;K$2&amp;"","Year#"&amp;K$5&amp;"","Period#"&amp;K$4&amp;"","View#"&amp;K$11&amp;"","Entity#"&amp;$D123&amp;"","Value#"&amp;K$10&amp;"","Account#"&amp;$B123&amp;"","ICP#"&amp;K$7&amp;"","Program#"&amp;K$8&amp;"","Movements#"&amp;$E123&amp;"","Data_Category#"&amp;K$3&amp;"","Reporting#"&amp;K$9&amp;"","ECP#"&amp;K$6&amp;""))</f>
        <v>#NAME?</v>
      </c>
      <c r="L123" s="117" t="e">
        <f ca="1">IFERROR([2]!Hsgetvalue(L$12,"Scenario#"&amp;L$2&amp;"","Year#"&amp;L$5&amp;"","Period#"&amp;L$4&amp;"","View#"&amp;L$11&amp;"","Entity#"&amp;$D123&amp;"","Value#"&amp;L$10&amp;"","Account#"&amp;$B123&amp;"","ICP#"&amp;L$7&amp;"","Program#"&amp;L$8&amp;"","Movements#"&amp;$E123&amp;"","Data_Category#"&amp;L$3&amp;"","Reporting#"&amp;L$9&amp;"","ECP#"&amp;L$6&amp;"")/1000000,[2]!Hsgetvalue(L$12,"Scenario#"&amp;L$2&amp;"","Year#"&amp;L$5&amp;"","Period#"&amp;L$4&amp;"","View#"&amp;L$11&amp;"","Entity#"&amp;$D123&amp;"","Value#"&amp;L$10&amp;"","Account#"&amp;$B123&amp;"","ICP#"&amp;L$7&amp;"","Program#"&amp;L$8&amp;"","Movements#"&amp;$E123&amp;"","Data_Category#"&amp;L$3&amp;"","Reporting#"&amp;L$9&amp;"","ECP#"&amp;L$6&amp;""))</f>
        <v>#NAME?</v>
      </c>
      <c r="M123" s="117" t="e">
        <f ca="1">IFERROR([2]!Hsgetvalue(M$12,"Scenario#"&amp;M$2&amp;"","Year#"&amp;M$5&amp;"","Period#"&amp;M$4&amp;"","View#"&amp;M$11&amp;"","Entity#"&amp;$D123&amp;"","Value#"&amp;M$10&amp;"","Account#"&amp;$B123&amp;"","ICP#"&amp;M$7&amp;"","Program#"&amp;M$8&amp;"","Movements#"&amp;$E123&amp;"","Data_Category#"&amp;M$3&amp;"","Reporting#"&amp;M$9&amp;"","ECP#"&amp;M$6&amp;"")/1000000,[2]!Hsgetvalue(M$12,"Scenario#"&amp;M$2&amp;"","Year#"&amp;M$5&amp;"","Period#"&amp;M$4&amp;"","View#"&amp;M$11&amp;"","Entity#"&amp;$D123&amp;"","Value#"&amp;M$10&amp;"","Account#"&amp;$B123&amp;"","ICP#"&amp;M$7&amp;"","Program#"&amp;M$8&amp;"","Movements#"&amp;$E123&amp;"","Data_Category#"&amp;M$3&amp;"","Reporting#"&amp;M$9&amp;"","ECP#"&amp;M$6&amp;""))</f>
        <v>#NAME?</v>
      </c>
    </row>
    <row r="124" spans="2:20" ht="12" customHeight="1" x14ac:dyDescent="0.25">
      <c r="B124" s="12" t="s">
        <v>221</v>
      </c>
      <c r="C124" s="12" t="s">
        <v>222</v>
      </c>
      <c r="D124" s="11" t="s">
        <v>454</v>
      </c>
      <c r="E124" s="11" t="s">
        <v>34</v>
      </c>
      <c r="G124" s="115" t="s">
        <v>222</v>
      </c>
      <c r="H124" s="117" t="e">
        <f ca="1">IFERROR([2]!Hsgetvalue(H$12,"Scenario#"&amp;H$2&amp;"","Year#"&amp;H$5&amp;"","Period#"&amp;H$4&amp;"","View#"&amp;H$11&amp;"","Entity#"&amp;$D124&amp;"","Value#"&amp;H$10&amp;"","Account#"&amp;$B124&amp;"","ICP#"&amp;H$7&amp;"","Program#"&amp;H$8&amp;"","Movements#"&amp;$E124&amp;"","Data_Category#"&amp;H$3&amp;"","Reporting#"&amp;H$9&amp;"","ECP#"&amp;H$6&amp;"")/1000000,[2]!Hsgetvalue(H$12,"Scenario#"&amp;H$2&amp;"","Year#"&amp;H$5&amp;"","Period#"&amp;H$4&amp;"","View#"&amp;H$11&amp;"","Entity#"&amp;$D124&amp;"","Value#"&amp;H$10&amp;"","Account#"&amp;$B124&amp;"","ICP#"&amp;H$7&amp;"","Program#"&amp;H$8&amp;"","Movements#"&amp;$E124&amp;"","Data_Category#"&amp;H$3&amp;"","Reporting#"&amp;H$9&amp;"","ECP#"&amp;H$6&amp;""))</f>
        <v>#NAME?</v>
      </c>
      <c r="I124" s="117" t="e">
        <f ca="1">IFERROR([2]!Hsgetvalue(I$12,"Scenario#"&amp;I$2&amp;"","Year#"&amp;I$5&amp;"","Period#"&amp;I$4&amp;"","View#"&amp;I$11&amp;"","Entity#"&amp;$D124&amp;"","Value#"&amp;I$10&amp;"","Account#"&amp;$B124&amp;"","ICP#"&amp;I$7&amp;"","Program#"&amp;I$8&amp;"","Movements#"&amp;$E124&amp;"","Data_Category#"&amp;I$3&amp;"","Reporting#"&amp;I$9&amp;"","ECP#"&amp;I$6&amp;"")/1000000,[2]!Hsgetvalue(I$12,"Scenario#"&amp;I$2&amp;"","Year#"&amp;I$5&amp;"","Period#"&amp;I$4&amp;"","View#"&amp;I$11&amp;"","Entity#"&amp;$D124&amp;"","Value#"&amp;I$10&amp;"","Account#"&amp;$B124&amp;"","ICP#"&amp;I$7&amp;"","Program#"&amp;I$8&amp;"","Movements#"&amp;$E124&amp;"","Data_Category#"&amp;I$3&amp;"","Reporting#"&amp;I$9&amp;"","ECP#"&amp;I$6&amp;""))</f>
        <v>#NAME?</v>
      </c>
      <c r="J124" s="117" t="e">
        <f ca="1">IFERROR([2]!Hsgetvalue(J$12,"Scenario#"&amp;J$2&amp;"","Year#"&amp;J$5&amp;"","Period#"&amp;J$4&amp;"","View#"&amp;J$11&amp;"","Entity#"&amp;$D124&amp;"","Value#"&amp;J$10&amp;"","Account#"&amp;$B124&amp;"","ICP#"&amp;J$7&amp;"","Program#"&amp;J$8&amp;"","Movements#"&amp;$E124&amp;"","Data_Category#"&amp;J$3&amp;"","Reporting#"&amp;J$9&amp;"","ECP#"&amp;J$6&amp;"")/1000000,[2]!Hsgetvalue(J$12,"Scenario#"&amp;J$2&amp;"","Year#"&amp;J$5&amp;"","Period#"&amp;J$4&amp;"","View#"&amp;J$11&amp;"","Entity#"&amp;$D124&amp;"","Value#"&amp;J$10&amp;"","Account#"&amp;$B124&amp;"","ICP#"&amp;J$7&amp;"","Program#"&amp;J$8&amp;"","Movements#"&amp;$E124&amp;"","Data_Category#"&amp;J$3&amp;"","Reporting#"&amp;J$9&amp;"","ECP#"&amp;J$6&amp;""))</f>
        <v>#NAME?</v>
      </c>
      <c r="K124" s="117" t="e">
        <f ca="1">IFERROR([2]!Hsgetvalue(K$12,"Scenario#"&amp;K$2&amp;"","Year#"&amp;K$5&amp;"","Period#"&amp;K$4&amp;"","View#"&amp;K$11&amp;"","Entity#"&amp;$D124&amp;"","Value#"&amp;K$10&amp;"","Account#"&amp;$B124&amp;"","ICP#"&amp;K$7&amp;"","Program#"&amp;K$8&amp;"","Movements#"&amp;$E124&amp;"","Data_Category#"&amp;K$3&amp;"","Reporting#"&amp;K$9&amp;"","ECP#"&amp;K$6&amp;"")/1000000,[2]!Hsgetvalue(K$12,"Scenario#"&amp;K$2&amp;"","Year#"&amp;K$5&amp;"","Period#"&amp;K$4&amp;"","View#"&amp;K$11&amp;"","Entity#"&amp;$D124&amp;"","Value#"&amp;K$10&amp;"","Account#"&amp;$B124&amp;"","ICP#"&amp;K$7&amp;"","Program#"&amp;K$8&amp;"","Movements#"&amp;$E124&amp;"","Data_Category#"&amp;K$3&amp;"","Reporting#"&amp;K$9&amp;"","ECP#"&amp;K$6&amp;""))</f>
        <v>#NAME?</v>
      </c>
      <c r="L124" s="117" t="e">
        <f ca="1">IFERROR([2]!Hsgetvalue(L$12,"Scenario#"&amp;L$2&amp;"","Year#"&amp;L$5&amp;"","Period#"&amp;L$4&amp;"","View#"&amp;L$11&amp;"","Entity#"&amp;$D124&amp;"","Value#"&amp;L$10&amp;"","Account#"&amp;$B124&amp;"","ICP#"&amp;L$7&amp;"","Program#"&amp;L$8&amp;"","Movements#"&amp;$E124&amp;"","Data_Category#"&amp;L$3&amp;"","Reporting#"&amp;L$9&amp;"","ECP#"&amp;L$6&amp;"")/1000000,[2]!Hsgetvalue(L$12,"Scenario#"&amp;L$2&amp;"","Year#"&amp;L$5&amp;"","Period#"&amp;L$4&amp;"","View#"&amp;L$11&amp;"","Entity#"&amp;$D124&amp;"","Value#"&amp;L$10&amp;"","Account#"&amp;$B124&amp;"","ICP#"&amp;L$7&amp;"","Program#"&amp;L$8&amp;"","Movements#"&amp;$E124&amp;"","Data_Category#"&amp;L$3&amp;"","Reporting#"&amp;L$9&amp;"","ECP#"&amp;L$6&amp;""))</f>
        <v>#NAME?</v>
      </c>
      <c r="M124" s="117" t="e">
        <f ca="1">IFERROR([2]!Hsgetvalue(M$12,"Scenario#"&amp;M$2&amp;"","Year#"&amp;M$5&amp;"","Period#"&amp;M$4&amp;"","View#"&amp;M$11&amp;"","Entity#"&amp;$D124&amp;"","Value#"&amp;M$10&amp;"","Account#"&amp;$B124&amp;"","ICP#"&amp;M$7&amp;"","Program#"&amp;M$8&amp;"","Movements#"&amp;$E124&amp;"","Data_Category#"&amp;M$3&amp;"","Reporting#"&amp;M$9&amp;"","ECP#"&amp;M$6&amp;"")/1000000,[2]!Hsgetvalue(M$12,"Scenario#"&amp;M$2&amp;"","Year#"&amp;M$5&amp;"","Period#"&amp;M$4&amp;"","View#"&amp;M$11&amp;"","Entity#"&amp;$D124&amp;"","Value#"&amp;M$10&amp;"","Account#"&amp;$B124&amp;"","ICP#"&amp;M$7&amp;"","Program#"&amp;M$8&amp;"","Movements#"&amp;$E124&amp;"","Data_Category#"&amp;M$3&amp;"","Reporting#"&amp;M$9&amp;"","ECP#"&amp;M$6&amp;""))</f>
        <v>#NAME?</v>
      </c>
    </row>
    <row r="125" spans="2:20" ht="12" customHeight="1" x14ac:dyDescent="0.25">
      <c r="B125" s="12" t="s">
        <v>224</v>
      </c>
      <c r="C125" s="12" t="s">
        <v>225</v>
      </c>
      <c r="D125" s="11" t="s">
        <v>454</v>
      </c>
      <c r="E125" s="11" t="s">
        <v>34</v>
      </c>
      <c r="G125" s="115" t="s">
        <v>225</v>
      </c>
      <c r="H125" s="117" t="e">
        <f ca="1">IFERROR([2]!Hsgetvalue(H$12,"Scenario#"&amp;H$2&amp;"","Year#"&amp;H$5&amp;"","Period#"&amp;H$4&amp;"","View#"&amp;H$11&amp;"","Entity#"&amp;$D125&amp;"","Value#"&amp;H$10&amp;"","Account#"&amp;$B125&amp;"","ICP#"&amp;H$7&amp;"","Program#"&amp;H$8&amp;"","Movements#"&amp;$E125&amp;"","Data_Category#"&amp;H$3&amp;"","Reporting#"&amp;H$9&amp;"","ECP#"&amp;H$6&amp;"")/1000000,[2]!Hsgetvalue(H$12,"Scenario#"&amp;H$2&amp;"","Year#"&amp;H$5&amp;"","Period#"&amp;H$4&amp;"","View#"&amp;H$11&amp;"","Entity#"&amp;$D125&amp;"","Value#"&amp;H$10&amp;"","Account#"&amp;$B125&amp;"","ICP#"&amp;H$7&amp;"","Program#"&amp;H$8&amp;"","Movements#"&amp;$E125&amp;"","Data_Category#"&amp;H$3&amp;"","Reporting#"&amp;H$9&amp;"","ECP#"&amp;H$6&amp;""))</f>
        <v>#NAME?</v>
      </c>
      <c r="I125" s="117" t="e">
        <f ca="1">IFERROR([2]!Hsgetvalue(I$12,"Scenario#"&amp;I$2&amp;"","Year#"&amp;I$5&amp;"","Period#"&amp;I$4&amp;"","View#"&amp;I$11&amp;"","Entity#"&amp;$D125&amp;"","Value#"&amp;I$10&amp;"","Account#"&amp;$B125&amp;"","ICP#"&amp;I$7&amp;"","Program#"&amp;I$8&amp;"","Movements#"&amp;$E125&amp;"","Data_Category#"&amp;I$3&amp;"","Reporting#"&amp;I$9&amp;"","ECP#"&amp;I$6&amp;"")/1000000,[2]!Hsgetvalue(I$12,"Scenario#"&amp;I$2&amp;"","Year#"&amp;I$5&amp;"","Period#"&amp;I$4&amp;"","View#"&amp;I$11&amp;"","Entity#"&amp;$D125&amp;"","Value#"&amp;I$10&amp;"","Account#"&amp;$B125&amp;"","ICP#"&amp;I$7&amp;"","Program#"&amp;I$8&amp;"","Movements#"&amp;$E125&amp;"","Data_Category#"&amp;I$3&amp;"","Reporting#"&amp;I$9&amp;"","ECP#"&amp;I$6&amp;""))</f>
        <v>#NAME?</v>
      </c>
      <c r="J125" s="117" t="e">
        <f ca="1">IFERROR([2]!Hsgetvalue(J$12,"Scenario#"&amp;J$2&amp;"","Year#"&amp;J$5&amp;"","Period#"&amp;J$4&amp;"","View#"&amp;J$11&amp;"","Entity#"&amp;$D125&amp;"","Value#"&amp;J$10&amp;"","Account#"&amp;$B125&amp;"","ICP#"&amp;J$7&amp;"","Program#"&amp;J$8&amp;"","Movements#"&amp;$E125&amp;"","Data_Category#"&amp;J$3&amp;"","Reporting#"&amp;J$9&amp;"","ECP#"&amp;J$6&amp;"")/1000000,[2]!Hsgetvalue(J$12,"Scenario#"&amp;J$2&amp;"","Year#"&amp;J$5&amp;"","Period#"&amp;J$4&amp;"","View#"&amp;J$11&amp;"","Entity#"&amp;$D125&amp;"","Value#"&amp;J$10&amp;"","Account#"&amp;$B125&amp;"","ICP#"&amp;J$7&amp;"","Program#"&amp;J$8&amp;"","Movements#"&amp;$E125&amp;"","Data_Category#"&amp;J$3&amp;"","Reporting#"&amp;J$9&amp;"","ECP#"&amp;J$6&amp;""))</f>
        <v>#NAME?</v>
      </c>
      <c r="K125" s="117" t="e">
        <f ca="1">IFERROR([2]!Hsgetvalue(K$12,"Scenario#"&amp;K$2&amp;"","Year#"&amp;K$5&amp;"","Period#"&amp;K$4&amp;"","View#"&amp;K$11&amp;"","Entity#"&amp;$D125&amp;"","Value#"&amp;K$10&amp;"","Account#"&amp;$B125&amp;"","ICP#"&amp;K$7&amp;"","Program#"&amp;K$8&amp;"","Movements#"&amp;$E125&amp;"","Data_Category#"&amp;K$3&amp;"","Reporting#"&amp;K$9&amp;"","ECP#"&amp;K$6&amp;"")/1000000,[2]!Hsgetvalue(K$12,"Scenario#"&amp;K$2&amp;"","Year#"&amp;K$5&amp;"","Period#"&amp;K$4&amp;"","View#"&amp;K$11&amp;"","Entity#"&amp;$D125&amp;"","Value#"&amp;K$10&amp;"","Account#"&amp;$B125&amp;"","ICP#"&amp;K$7&amp;"","Program#"&amp;K$8&amp;"","Movements#"&amp;$E125&amp;"","Data_Category#"&amp;K$3&amp;"","Reporting#"&amp;K$9&amp;"","ECP#"&amp;K$6&amp;""))</f>
        <v>#NAME?</v>
      </c>
      <c r="L125" s="117" t="e">
        <f ca="1">IFERROR([2]!Hsgetvalue(L$12,"Scenario#"&amp;L$2&amp;"","Year#"&amp;L$5&amp;"","Period#"&amp;L$4&amp;"","View#"&amp;L$11&amp;"","Entity#"&amp;$D125&amp;"","Value#"&amp;L$10&amp;"","Account#"&amp;$B125&amp;"","ICP#"&amp;L$7&amp;"","Program#"&amp;L$8&amp;"","Movements#"&amp;$E125&amp;"","Data_Category#"&amp;L$3&amp;"","Reporting#"&amp;L$9&amp;"","ECP#"&amp;L$6&amp;"")/1000000,[2]!Hsgetvalue(L$12,"Scenario#"&amp;L$2&amp;"","Year#"&amp;L$5&amp;"","Period#"&amp;L$4&amp;"","View#"&amp;L$11&amp;"","Entity#"&amp;$D125&amp;"","Value#"&amp;L$10&amp;"","Account#"&amp;$B125&amp;"","ICP#"&amp;L$7&amp;"","Program#"&amp;L$8&amp;"","Movements#"&amp;$E125&amp;"","Data_Category#"&amp;L$3&amp;"","Reporting#"&amp;L$9&amp;"","ECP#"&amp;L$6&amp;""))</f>
        <v>#NAME?</v>
      </c>
      <c r="M125" s="117" t="e">
        <f ca="1">IFERROR([2]!Hsgetvalue(M$12,"Scenario#"&amp;M$2&amp;"","Year#"&amp;M$5&amp;"","Period#"&amp;M$4&amp;"","View#"&amp;M$11&amp;"","Entity#"&amp;$D125&amp;"","Value#"&amp;M$10&amp;"","Account#"&amp;$B125&amp;"","ICP#"&amp;M$7&amp;"","Program#"&amp;M$8&amp;"","Movements#"&amp;$E125&amp;"","Data_Category#"&amp;M$3&amp;"","Reporting#"&amp;M$9&amp;"","ECP#"&amp;M$6&amp;"")/1000000,[2]!Hsgetvalue(M$12,"Scenario#"&amp;M$2&amp;"","Year#"&amp;M$5&amp;"","Period#"&amp;M$4&amp;"","View#"&amp;M$11&amp;"","Entity#"&amp;$D125&amp;"","Value#"&amp;M$10&amp;"","Account#"&amp;$B125&amp;"","ICP#"&amp;M$7&amp;"","Program#"&amp;M$8&amp;"","Movements#"&amp;$E125&amp;"","Data_Category#"&amp;M$3&amp;"","Reporting#"&amp;M$9&amp;"","ECP#"&amp;M$6&amp;""))</f>
        <v>#NAME?</v>
      </c>
    </row>
    <row r="126" spans="2:20" ht="12" customHeight="1" x14ac:dyDescent="0.25">
      <c r="B126" s="12" t="s">
        <v>226</v>
      </c>
      <c r="C126" s="12" t="s">
        <v>227</v>
      </c>
      <c r="D126" s="11" t="s">
        <v>454</v>
      </c>
      <c r="E126" s="11" t="s">
        <v>34</v>
      </c>
      <c r="G126" s="115" t="s">
        <v>227</v>
      </c>
      <c r="H126" s="117" t="e">
        <f ca="1">IFERROR([2]!Hsgetvalue(H$12,"Scenario#"&amp;H$2&amp;"","Year#"&amp;H$5&amp;"","Period#"&amp;H$4&amp;"","View#"&amp;H$11&amp;"","Entity#"&amp;$D126&amp;"","Value#"&amp;H$10&amp;"","Account#"&amp;$B126&amp;"","ICP#"&amp;H$7&amp;"","Program#"&amp;H$8&amp;"","Movements#"&amp;$E126&amp;"","Data_Category#"&amp;H$3&amp;"","Reporting#"&amp;H$9&amp;"","ECP#"&amp;H$6&amp;"")/1000000,[2]!Hsgetvalue(H$12,"Scenario#"&amp;H$2&amp;"","Year#"&amp;H$5&amp;"","Period#"&amp;H$4&amp;"","View#"&amp;H$11&amp;"","Entity#"&amp;$D126&amp;"","Value#"&amp;H$10&amp;"","Account#"&amp;$B126&amp;"","ICP#"&amp;H$7&amp;"","Program#"&amp;H$8&amp;"","Movements#"&amp;$E126&amp;"","Data_Category#"&amp;H$3&amp;"","Reporting#"&amp;H$9&amp;"","ECP#"&amp;H$6&amp;""))</f>
        <v>#NAME?</v>
      </c>
      <c r="I126" s="117" t="e">
        <f ca="1">IFERROR([2]!Hsgetvalue(I$12,"Scenario#"&amp;I$2&amp;"","Year#"&amp;I$5&amp;"","Period#"&amp;I$4&amp;"","View#"&amp;I$11&amp;"","Entity#"&amp;$D126&amp;"","Value#"&amp;I$10&amp;"","Account#"&amp;$B126&amp;"","ICP#"&amp;I$7&amp;"","Program#"&amp;I$8&amp;"","Movements#"&amp;$E126&amp;"","Data_Category#"&amp;I$3&amp;"","Reporting#"&amp;I$9&amp;"","ECP#"&amp;I$6&amp;"")/1000000,[2]!Hsgetvalue(I$12,"Scenario#"&amp;I$2&amp;"","Year#"&amp;I$5&amp;"","Period#"&amp;I$4&amp;"","View#"&amp;I$11&amp;"","Entity#"&amp;$D126&amp;"","Value#"&amp;I$10&amp;"","Account#"&amp;$B126&amp;"","ICP#"&amp;I$7&amp;"","Program#"&amp;I$8&amp;"","Movements#"&amp;$E126&amp;"","Data_Category#"&amp;I$3&amp;"","Reporting#"&amp;I$9&amp;"","ECP#"&amp;I$6&amp;""))</f>
        <v>#NAME?</v>
      </c>
      <c r="J126" s="117" t="e">
        <f ca="1">IFERROR([2]!Hsgetvalue(J$12,"Scenario#"&amp;J$2&amp;"","Year#"&amp;J$5&amp;"","Period#"&amp;J$4&amp;"","View#"&amp;J$11&amp;"","Entity#"&amp;$D126&amp;"","Value#"&amp;J$10&amp;"","Account#"&amp;$B126&amp;"","ICP#"&amp;J$7&amp;"","Program#"&amp;J$8&amp;"","Movements#"&amp;$E126&amp;"","Data_Category#"&amp;J$3&amp;"","Reporting#"&amp;J$9&amp;"","ECP#"&amp;J$6&amp;"")/1000000,[2]!Hsgetvalue(J$12,"Scenario#"&amp;J$2&amp;"","Year#"&amp;J$5&amp;"","Period#"&amp;J$4&amp;"","View#"&amp;J$11&amp;"","Entity#"&amp;$D126&amp;"","Value#"&amp;J$10&amp;"","Account#"&amp;$B126&amp;"","ICP#"&amp;J$7&amp;"","Program#"&amp;J$8&amp;"","Movements#"&amp;$E126&amp;"","Data_Category#"&amp;J$3&amp;"","Reporting#"&amp;J$9&amp;"","ECP#"&amp;J$6&amp;""))</f>
        <v>#NAME?</v>
      </c>
      <c r="K126" s="117" t="e">
        <f ca="1">IFERROR([2]!Hsgetvalue(K$12,"Scenario#"&amp;K$2&amp;"","Year#"&amp;K$5&amp;"","Period#"&amp;K$4&amp;"","View#"&amp;K$11&amp;"","Entity#"&amp;$D126&amp;"","Value#"&amp;K$10&amp;"","Account#"&amp;$B126&amp;"","ICP#"&amp;K$7&amp;"","Program#"&amp;K$8&amp;"","Movements#"&amp;$E126&amp;"","Data_Category#"&amp;K$3&amp;"","Reporting#"&amp;K$9&amp;"","ECP#"&amp;K$6&amp;"")/1000000,[2]!Hsgetvalue(K$12,"Scenario#"&amp;K$2&amp;"","Year#"&amp;K$5&amp;"","Period#"&amp;K$4&amp;"","View#"&amp;K$11&amp;"","Entity#"&amp;$D126&amp;"","Value#"&amp;K$10&amp;"","Account#"&amp;$B126&amp;"","ICP#"&amp;K$7&amp;"","Program#"&amp;K$8&amp;"","Movements#"&amp;$E126&amp;"","Data_Category#"&amp;K$3&amp;"","Reporting#"&amp;K$9&amp;"","ECP#"&amp;K$6&amp;""))</f>
        <v>#NAME?</v>
      </c>
      <c r="L126" s="117" t="e">
        <f ca="1">IFERROR([2]!Hsgetvalue(L$12,"Scenario#"&amp;L$2&amp;"","Year#"&amp;L$5&amp;"","Period#"&amp;L$4&amp;"","View#"&amp;L$11&amp;"","Entity#"&amp;$D126&amp;"","Value#"&amp;L$10&amp;"","Account#"&amp;$B126&amp;"","ICP#"&amp;L$7&amp;"","Program#"&amp;L$8&amp;"","Movements#"&amp;$E126&amp;"","Data_Category#"&amp;L$3&amp;"","Reporting#"&amp;L$9&amp;"","ECP#"&amp;L$6&amp;"")/1000000,[2]!Hsgetvalue(L$12,"Scenario#"&amp;L$2&amp;"","Year#"&amp;L$5&amp;"","Period#"&amp;L$4&amp;"","View#"&amp;L$11&amp;"","Entity#"&amp;$D126&amp;"","Value#"&amp;L$10&amp;"","Account#"&amp;$B126&amp;"","ICP#"&amp;L$7&amp;"","Program#"&amp;L$8&amp;"","Movements#"&amp;$E126&amp;"","Data_Category#"&amp;L$3&amp;"","Reporting#"&amp;L$9&amp;"","ECP#"&amp;L$6&amp;""))</f>
        <v>#NAME?</v>
      </c>
      <c r="M126" s="117" t="e">
        <f ca="1">IFERROR([2]!Hsgetvalue(M$12,"Scenario#"&amp;M$2&amp;"","Year#"&amp;M$5&amp;"","Period#"&amp;M$4&amp;"","View#"&amp;M$11&amp;"","Entity#"&amp;$D126&amp;"","Value#"&amp;M$10&amp;"","Account#"&amp;$B126&amp;"","ICP#"&amp;M$7&amp;"","Program#"&amp;M$8&amp;"","Movements#"&amp;$E126&amp;"","Data_Category#"&amp;M$3&amp;"","Reporting#"&amp;M$9&amp;"","ECP#"&amp;M$6&amp;"")/1000000,[2]!Hsgetvalue(M$12,"Scenario#"&amp;M$2&amp;"","Year#"&amp;M$5&amp;"","Period#"&amp;M$4&amp;"","View#"&amp;M$11&amp;"","Entity#"&amp;$D126&amp;"","Value#"&amp;M$10&amp;"","Account#"&amp;$B126&amp;"","ICP#"&amp;M$7&amp;"","Program#"&amp;M$8&amp;"","Movements#"&amp;$E126&amp;"","Data_Category#"&amp;M$3&amp;"","Reporting#"&amp;M$9&amp;"","ECP#"&amp;M$6&amp;""))</f>
        <v>#NAME?</v>
      </c>
    </row>
    <row r="127" spans="2:20" ht="11.45" customHeight="1" x14ac:dyDescent="0.25">
      <c r="B127" s="12" t="s">
        <v>228</v>
      </c>
      <c r="C127" s="12" t="s">
        <v>229</v>
      </c>
      <c r="D127" s="11" t="s">
        <v>454</v>
      </c>
      <c r="E127" s="11" t="s">
        <v>34</v>
      </c>
      <c r="G127" s="115" t="s">
        <v>355</v>
      </c>
      <c r="H127" s="117" t="e">
        <f ca="1">IFERROR([2]!Hsgetvalue(H$12,"Scenario#"&amp;H$2&amp;"","Year#"&amp;H$5&amp;"","Period#"&amp;H$4&amp;"","View#"&amp;H$11&amp;"","Entity#"&amp;$D127&amp;"","Value#"&amp;H$10&amp;"","Account#"&amp;$B127&amp;"","ICP#"&amp;H$7&amp;"","Program#"&amp;H$8&amp;"","Movements#"&amp;$E127&amp;"","Data_Category#"&amp;H$3&amp;"","Reporting#"&amp;H$9&amp;"","ECP#"&amp;H$6&amp;"")/1000000,[2]!Hsgetvalue(H$12,"Scenario#"&amp;H$2&amp;"","Year#"&amp;H$5&amp;"","Period#"&amp;H$4&amp;"","View#"&amp;H$11&amp;"","Entity#"&amp;$D127&amp;"","Value#"&amp;H$10&amp;"","Account#"&amp;$B127&amp;"","ICP#"&amp;H$7&amp;"","Program#"&amp;H$8&amp;"","Movements#"&amp;$E127&amp;"","Data_Category#"&amp;H$3&amp;"","Reporting#"&amp;H$9&amp;"","ECP#"&amp;H$6&amp;""))</f>
        <v>#NAME?</v>
      </c>
      <c r="I127" s="117" t="e">
        <f ca="1">IFERROR([2]!Hsgetvalue(I$12,"Scenario#"&amp;I$2&amp;"","Year#"&amp;I$5&amp;"","Period#"&amp;I$4&amp;"","View#"&amp;I$11&amp;"","Entity#"&amp;$D127&amp;"","Value#"&amp;I$10&amp;"","Account#"&amp;$B127&amp;"","ICP#"&amp;I$7&amp;"","Program#"&amp;I$8&amp;"","Movements#"&amp;$E127&amp;"","Data_Category#"&amp;I$3&amp;"","Reporting#"&amp;I$9&amp;"","ECP#"&amp;I$6&amp;"")/1000000,[2]!Hsgetvalue(I$12,"Scenario#"&amp;I$2&amp;"","Year#"&amp;I$5&amp;"","Period#"&amp;I$4&amp;"","View#"&amp;I$11&amp;"","Entity#"&amp;$D127&amp;"","Value#"&amp;I$10&amp;"","Account#"&amp;$B127&amp;"","ICP#"&amp;I$7&amp;"","Program#"&amp;I$8&amp;"","Movements#"&amp;$E127&amp;"","Data_Category#"&amp;I$3&amp;"","Reporting#"&amp;I$9&amp;"","ECP#"&amp;I$6&amp;""))</f>
        <v>#NAME?</v>
      </c>
      <c r="J127" s="117" t="e">
        <f ca="1">IFERROR([2]!Hsgetvalue(J$12,"Scenario#"&amp;J$2&amp;"","Year#"&amp;J$5&amp;"","Period#"&amp;J$4&amp;"","View#"&amp;J$11&amp;"","Entity#"&amp;$D127&amp;"","Value#"&amp;J$10&amp;"","Account#"&amp;$B127&amp;"","ICP#"&amp;J$7&amp;"","Program#"&amp;J$8&amp;"","Movements#"&amp;$E127&amp;"","Data_Category#"&amp;J$3&amp;"","Reporting#"&amp;J$9&amp;"","ECP#"&amp;J$6&amp;"")/1000000,[2]!Hsgetvalue(J$12,"Scenario#"&amp;J$2&amp;"","Year#"&amp;J$5&amp;"","Period#"&amp;J$4&amp;"","View#"&amp;J$11&amp;"","Entity#"&amp;$D127&amp;"","Value#"&amp;J$10&amp;"","Account#"&amp;$B127&amp;"","ICP#"&amp;J$7&amp;"","Program#"&amp;J$8&amp;"","Movements#"&amp;$E127&amp;"","Data_Category#"&amp;J$3&amp;"","Reporting#"&amp;J$9&amp;"","ECP#"&amp;J$6&amp;""))</f>
        <v>#NAME?</v>
      </c>
      <c r="K127" s="117" t="e">
        <f ca="1">IFERROR([2]!Hsgetvalue(K$12,"Scenario#"&amp;K$2&amp;"","Year#"&amp;K$5&amp;"","Period#"&amp;K$4&amp;"","View#"&amp;K$11&amp;"","Entity#"&amp;$D127&amp;"","Value#"&amp;K$10&amp;"","Account#"&amp;$B127&amp;"","ICP#"&amp;K$7&amp;"","Program#"&amp;K$8&amp;"","Movements#"&amp;$E127&amp;"","Data_Category#"&amp;K$3&amp;"","Reporting#"&amp;K$9&amp;"","ECP#"&amp;K$6&amp;"")/1000000,[2]!Hsgetvalue(K$12,"Scenario#"&amp;K$2&amp;"","Year#"&amp;K$5&amp;"","Period#"&amp;K$4&amp;"","View#"&amp;K$11&amp;"","Entity#"&amp;$D127&amp;"","Value#"&amp;K$10&amp;"","Account#"&amp;$B127&amp;"","ICP#"&amp;K$7&amp;"","Program#"&amp;K$8&amp;"","Movements#"&amp;$E127&amp;"","Data_Category#"&amp;K$3&amp;"","Reporting#"&amp;K$9&amp;"","ECP#"&amp;K$6&amp;""))</f>
        <v>#NAME?</v>
      </c>
      <c r="L127" s="117" t="e">
        <f ca="1">IFERROR([2]!Hsgetvalue(L$12,"Scenario#"&amp;L$2&amp;"","Year#"&amp;L$5&amp;"","Period#"&amp;L$4&amp;"","View#"&amp;L$11&amp;"","Entity#"&amp;$D127&amp;"","Value#"&amp;L$10&amp;"","Account#"&amp;$B127&amp;"","ICP#"&amp;L$7&amp;"","Program#"&amp;L$8&amp;"","Movements#"&amp;$E127&amp;"","Data_Category#"&amp;L$3&amp;"","Reporting#"&amp;L$9&amp;"","ECP#"&amp;L$6&amp;"")/1000000,[2]!Hsgetvalue(L$12,"Scenario#"&amp;L$2&amp;"","Year#"&amp;L$5&amp;"","Period#"&amp;L$4&amp;"","View#"&amp;L$11&amp;"","Entity#"&amp;$D127&amp;"","Value#"&amp;L$10&amp;"","Account#"&amp;$B127&amp;"","ICP#"&amp;L$7&amp;"","Program#"&amp;L$8&amp;"","Movements#"&amp;$E127&amp;"","Data_Category#"&amp;L$3&amp;"","Reporting#"&amp;L$9&amp;"","ECP#"&amp;L$6&amp;""))</f>
        <v>#NAME?</v>
      </c>
      <c r="M127" s="117" t="e">
        <f ca="1">IFERROR([2]!Hsgetvalue(M$12,"Scenario#"&amp;M$2&amp;"","Year#"&amp;M$5&amp;"","Period#"&amp;M$4&amp;"","View#"&amp;M$11&amp;"","Entity#"&amp;$D127&amp;"","Value#"&amp;M$10&amp;"","Account#"&amp;$B127&amp;"","ICP#"&amp;M$7&amp;"","Program#"&amp;M$8&amp;"","Movements#"&amp;$E127&amp;"","Data_Category#"&amp;M$3&amp;"","Reporting#"&amp;M$9&amp;"","ECP#"&amp;M$6&amp;"")/1000000,[2]!Hsgetvalue(M$12,"Scenario#"&amp;M$2&amp;"","Year#"&amp;M$5&amp;"","Period#"&amp;M$4&amp;"","View#"&amp;M$11&amp;"","Entity#"&amp;$D127&amp;"","Value#"&amp;M$10&amp;"","Account#"&amp;$B127&amp;"","ICP#"&amp;M$7&amp;"","Program#"&amp;M$8&amp;"","Movements#"&amp;$E127&amp;"","Data_Category#"&amp;M$3&amp;"","Reporting#"&amp;M$9&amp;"","ECP#"&amp;M$6&amp;""))</f>
        <v>#NAME?</v>
      </c>
    </row>
    <row r="128" spans="2:20" ht="12" customHeight="1" x14ac:dyDescent="0.25">
      <c r="B128" s="12" t="s">
        <v>230</v>
      </c>
      <c r="C128" s="12" t="s">
        <v>231</v>
      </c>
      <c r="D128" s="11" t="s">
        <v>454</v>
      </c>
      <c r="E128" s="11" t="s">
        <v>34</v>
      </c>
      <c r="G128" s="115" t="s">
        <v>231</v>
      </c>
      <c r="H128" s="117" t="e">
        <f ca="1">IFERROR([2]!Hsgetvalue(H$12,"Scenario#"&amp;H$2&amp;"","Year#"&amp;H$5&amp;"","Period#"&amp;H$4&amp;"","View#"&amp;H$11&amp;"","Entity#"&amp;$D128&amp;"","Value#"&amp;H$10&amp;"","Account#"&amp;$B128&amp;"","ICP#"&amp;H$7&amp;"","Program#"&amp;H$8&amp;"","Movements#"&amp;$E128&amp;"","Data_Category#"&amp;H$3&amp;"","Reporting#"&amp;H$9&amp;"","ECP#"&amp;H$6&amp;"")/1000000,[2]!Hsgetvalue(H$12,"Scenario#"&amp;H$2&amp;"","Year#"&amp;H$5&amp;"","Period#"&amp;H$4&amp;"","View#"&amp;H$11&amp;"","Entity#"&amp;$D128&amp;"","Value#"&amp;H$10&amp;"","Account#"&amp;$B128&amp;"","ICP#"&amp;H$7&amp;"","Program#"&amp;H$8&amp;"","Movements#"&amp;$E128&amp;"","Data_Category#"&amp;H$3&amp;"","Reporting#"&amp;H$9&amp;"","ECP#"&amp;H$6&amp;""))</f>
        <v>#NAME?</v>
      </c>
      <c r="I128" s="117" t="e">
        <f ca="1">IFERROR([2]!Hsgetvalue(I$12,"Scenario#"&amp;I$2&amp;"","Year#"&amp;I$5&amp;"","Period#"&amp;I$4&amp;"","View#"&amp;I$11&amp;"","Entity#"&amp;$D128&amp;"","Value#"&amp;I$10&amp;"","Account#"&amp;$B128&amp;"","ICP#"&amp;I$7&amp;"","Program#"&amp;I$8&amp;"","Movements#"&amp;$E128&amp;"","Data_Category#"&amp;I$3&amp;"","Reporting#"&amp;I$9&amp;"","ECP#"&amp;I$6&amp;"")/1000000,[2]!Hsgetvalue(I$12,"Scenario#"&amp;I$2&amp;"","Year#"&amp;I$5&amp;"","Period#"&amp;I$4&amp;"","View#"&amp;I$11&amp;"","Entity#"&amp;$D128&amp;"","Value#"&amp;I$10&amp;"","Account#"&amp;$B128&amp;"","ICP#"&amp;I$7&amp;"","Program#"&amp;I$8&amp;"","Movements#"&amp;$E128&amp;"","Data_Category#"&amp;I$3&amp;"","Reporting#"&amp;I$9&amp;"","ECP#"&amp;I$6&amp;""))</f>
        <v>#NAME?</v>
      </c>
      <c r="J128" s="117" t="e">
        <f ca="1">IFERROR([2]!Hsgetvalue(J$12,"Scenario#"&amp;J$2&amp;"","Year#"&amp;J$5&amp;"","Period#"&amp;J$4&amp;"","View#"&amp;J$11&amp;"","Entity#"&amp;$D128&amp;"","Value#"&amp;J$10&amp;"","Account#"&amp;$B128&amp;"","ICP#"&amp;J$7&amp;"","Program#"&amp;J$8&amp;"","Movements#"&amp;$E128&amp;"","Data_Category#"&amp;J$3&amp;"","Reporting#"&amp;J$9&amp;"","ECP#"&amp;J$6&amp;"")/1000000,[2]!Hsgetvalue(J$12,"Scenario#"&amp;J$2&amp;"","Year#"&amp;J$5&amp;"","Period#"&amp;J$4&amp;"","View#"&amp;J$11&amp;"","Entity#"&amp;$D128&amp;"","Value#"&amp;J$10&amp;"","Account#"&amp;$B128&amp;"","ICP#"&amp;J$7&amp;"","Program#"&amp;J$8&amp;"","Movements#"&amp;$E128&amp;"","Data_Category#"&amp;J$3&amp;"","Reporting#"&amp;J$9&amp;"","ECP#"&amp;J$6&amp;""))</f>
        <v>#NAME?</v>
      </c>
      <c r="K128" s="117" t="e">
        <f ca="1">IFERROR([2]!Hsgetvalue(K$12,"Scenario#"&amp;K$2&amp;"","Year#"&amp;K$5&amp;"","Period#"&amp;K$4&amp;"","View#"&amp;K$11&amp;"","Entity#"&amp;$D128&amp;"","Value#"&amp;K$10&amp;"","Account#"&amp;$B128&amp;"","ICP#"&amp;K$7&amp;"","Program#"&amp;K$8&amp;"","Movements#"&amp;$E128&amp;"","Data_Category#"&amp;K$3&amp;"","Reporting#"&amp;K$9&amp;"","ECP#"&amp;K$6&amp;"")/1000000,[2]!Hsgetvalue(K$12,"Scenario#"&amp;K$2&amp;"","Year#"&amp;K$5&amp;"","Period#"&amp;K$4&amp;"","View#"&amp;K$11&amp;"","Entity#"&amp;$D128&amp;"","Value#"&amp;K$10&amp;"","Account#"&amp;$B128&amp;"","ICP#"&amp;K$7&amp;"","Program#"&amp;K$8&amp;"","Movements#"&amp;$E128&amp;"","Data_Category#"&amp;K$3&amp;"","Reporting#"&amp;K$9&amp;"","ECP#"&amp;K$6&amp;""))</f>
        <v>#NAME?</v>
      </c>
      <c r="L128" s="117" t="e">
        <f ca="1">IFERROR([2]!Hsgetvalue(L$12,"Scenario#"&amp;L$2&amp;"","Year#"&amp;L$5&amp;"","Period#"&amp;L$4&amp;"","View#"&amp;L$11&amp;"","Entity#"&amp;$D128&amp;"","Value#"&amp;L$10&amp;"","Account#"&amp;$B128&amp;"","ICP#"&amp;L$7&amp;"","Program#"&amp;L$8&amp;"","Movements#"&amp;$E128&amp;"","Data_Category#"&amp;L$3&amp;"","Reporting#"&amp;L$9&amp;"","ECP#"&amp;L$6&amp;"")/1000000,[2]!Hsgetvalue(L$12,"Scenario#"&amp;L$2&amp;"","Year#"&amp;L$5&amp;"","Period#"&amp;L$4&amp;"","View#"&amp;L$11&amp;"","Entity#"&amp;$D128&amp;"","Value#"&amp;L$10&amp;"","Account#"&amp;$B128&amp;"","ICP#"&amp;L$7&amp;"","Program#"&amp;L$8&amp;"","Movements#"&amp;$E128&amp;"","Data_Category#"&amp;L$3&amp;"","Reporting#"&amp;L$9&amp;"","ECP#"&amp;L$6&amp;""))</f>
        <v>#NAME?</v>
      </c>
      <c r="M128" s="117" t="e">
        <f ca="1">IFERROR([2]!Hsgetvalue(M$12,"Scenario#"&amp;M$2&amp;"","Year#"&amp;M$5&amp;"","Period#"&amp;M$4&amp;"","View#"&amp;M$11&amp;"","Entity#"&amp;$D128&amp;"","Value#"&amp;M$10&amp;"","Account#"&amp;$B128&amp;"","ICP#"&amp;M$7&amp;"","Program#"&amp;M$8&amp;"","Movements#"&amp;$E128&amp;"","Data_Category#"&amp;M$3&amp;"","Reporting#"&amp;M$9&amp;"","ECP#"&amp;M$6&amp;"")/1000000,[2]!Hsgetvalue(M$12,"Scenario#"&amp;M$2&amp;"","Year#"&amp;M$5&amp;"","Period#"&amp;M$4&amp;"","View#"&amp;M$11&amp;"","Entity#"&amp;$D128&amp;"","Value#"&amp;M$10&amp;"","Account#"&amp;$B128&amp;"","ICP#"&amp;M$7&amp;"","Program#"&amp;M$8&amp;"","Movements#"&amp;$E128&amp;"","Data_Category#"&amp;M$3&amp;"","Reporting#"&amp;M$9&amp;"","ECP#"&amp;M$6&amp;""))</f>
        <v>#NAME?</v>
      </c>
    </row>
    <row r="129" spans="2:20" ht="12" customHeight="1" x14ac:dyDescent="0.25">
      <c r="B129" s="12" t="s">
        <v>232</v>
      </c>
      <c r="C129" s="12" t="s">
        <v>233</v>
      </c>
      <c r="D129" s="11" t="s">
        <v>454</v>
      </c>
      <c r="E129" s="11" t="s">
        <v>34</v>
      </c>
      <c r="G129" s="115" t="s">
        <v>455</v>
      </c>
      <c r="H129" s="117" t="e">
        <f ca="1">IFERROR([2]!Hsgetvalue(H$12,"Scenario#"&amp;H$2&amp;"","Year#"&amp;H$5&amp;"","Period#"&amp;H$4&amp;"","View#"&amp;H$11&amp;"","Entity#"&amp;$D129&amp;"","Value#"&amp;H$10&amp;"","Account#"&amp;$B129&amp;"","ICP#"&amp;H$7&amp;"","Program#"&amp;H$8&amp;"","Movements#"&amp;$E129&amp;"","Data_Category#"&amp;H$3&amp;"","Reporting#"&amp;H$9&amp;"","ECP#"&amp;H$6&amp;"")/1000000,[2]!Hsgetvalue(H$12,"Scenario#"&amp;H$2&amp;"","Year#"&amp;H$5&amp;"","Period#"&amp;H$4&amp;"","View#"&amp;H$11&amp;"","Entity#"&amp;$D129&amp;"","Value#"&amp;H$10&amp;"","Account#"&amp;$B129&amp;"","ICP#"&amp;H$7&amp;"","Program#"&amp;H$8&amp;"","Movements#"&amp;$E129&amp;"","Data_Category#"&amp;H$3&amp;"","Reporting#"&amp;H$9&amp;"","ECP#"&amp;H$6&amp;""))</f>
        <v>#NAME?</v>
      </c>
      <c r="I129" s="117" t="e">
        <f ca="1">IFERROR([2]!Hsgetvalue(I$12,"Scenario#"&amp;I$2&amp;"","Year#"&amp;I$5&amp;"","Period#"&amp;I$4&amp;"","View#"&amp;I$11&amp;"","Entity#"&amp;$D129&amp;"","Value#"&amp;I$10&amp;"","Account#"&amp;$B129&amp;"","ICP#"&amp;I$7&amp;"","Program#"&amp;I$8&amp;"","Movements#"&amp;$E129&amp;"","Data_Category#"&amp;I$3&amp;"","Reporting#"&amp;I$9&amp;"","ECP#"&amp;I$6&amp;"")/1000000,[2]!Hsgetvalue(I$12,"Scenario#"&amp;I$2&amp;"","Year#"&amp;I$5&amp;"","Period#"&amp;I$4&amp;"","View#"&amp;I$11&amp;"","Entity#"&amp;$D129&amp;"","Value#"&amp;I$10&amp;"","Account#"&amp;$B129&amp;"","ICP#"&amp;I$7&amp;"","Program#"&amp;I$8&amp;"","Movements#"&amp;$E129&amp;"","Data_Category#"&amp;I$3&amp;"","Reporting#"&amp;I$9&amp;"","ECP#"&amp;I$6&amp;""))</f>
        <v>#NAME?</v>
      </c>
      <c r="J129" s="117" t="e">
        <f ca="1">IFERROR([2]!Hsgetvalue(J$12,"Scenario#"&amp;J$2&amp;"","Year#"&amp;J$5&amp;"","Period#"&amp;J$4&amp;"","View#"&amp;J$11&amp;"","Entity#"&amp;$D129&amp;"","Value#"&amp;J$10&amp;"","Account#"&amp;$B129&amp;"","ICP#"&amp;J$7&amp;"","Program#"&amp;J$8&amp;"","Movements#"&amp;$E129&amp;"","Data_Category#"&amp;J$3&amp;"","Reporting#"&amp;J$9&amp;"","ECP#"&amp;J$6&amp;"")/1000000,[2]!Hsgetvalue(J$12,"Scenario#"&amp;J$2&amp;"","Year#"&amp;J$5&amp;"","Period#"&amp;J$4&amp;"","View#"&amp;J$11&amp;"","Entity#"&amp;$D129&amp;"","Value#"&amp;J$10&amp;"","Account#"&amp;$B129&amp;"","ICP#"&amp;J$7&amp;"","Program#"&amp;J$8&amp;"","Movements#"&amp;$E129&amp;"","Data_Category#"&amp;J$3&amp;"","Reporting#"&amp;J$9&amp;"","ECP#"&amp;J$6&amp;""))</f>
        <v>#NAME?</v>
      </c>
      <c r="K129" s="117" t="e">
        <f ca="1">IFERROR([2]!Hsgetvalue(K$12,"Scenario#"&amp;K$2&amp;"","Year#"&amp;K$5&amp;"","Period#"&amp;K$4&amp;"","View#"&amp;K$11&amp;"","Entity#"&amp;$D129&amp;"","Value#"&amp;K$10&amp;"","Account#"&amp;$B129&amp;"","ICP#"&amp;K$7&amp;"","Program#"&amp;K$8&amp;"","Movements#"&amp;$E129&amp;"","Data_Category#"&amp;K$3&amp;"","Reporting#"&amp;K$9&amp;"","ECP#"&amp;K$6&amp;"")/1000000,[2]!Hsgetvalue(K$12,"Scenario#"&amp;K$2&amp;"","Year#"&amp;K$5&amp;"","Period#"&amp;K$4&amp;"","View#"&amp;K$11&amp;"","Entity#"&amp;$D129&amp;"","Value#"&amp;K$10&amp;"","Account#"&amp;$B129&amp;"","ICP#"&amp;K$7&amp;"","Program#"&amp;K$8&amp;"","Movements#"&amp;$E129&amp;"","Data_Category#"&amp;K$3&amp;"","Reporting#"&amp;K$9&amp;"","ECP#"&amp;K$6&amp;""))</f>
        <v>#NAME?</v>
      </c>
      <c r="L129" s="117" t="e">
        <f ca="1">IFERROR([2]!Hsgetvalue(L$12,"Scenario#"&amp;L$2&amp;"","Year#"&amp;L$5&amp;"","Period#"&amp;L$4&amp;"","View#"&amp;L$11&amp;"","Entity#"&amp;$D129&amp;"","Value#"&amp;L$10&amp;"","Account#"&amp;$B129&amp;"","ICP#"&amp;L$7&amp;"","Program#"&amp;L$8&amp;"","Movements#"&amp;$E129&amp;"","Data_Category#"&amp;L$3&amp;"","Reporting#"&amp;L$9&amp;"","ECP#"&amp;L$6&amp;"")/1000000,[2]!Hsgetvalue(L$12,"Scenario#"&amp;L$2&amp;"","Year#"&amp;L$5&amp;"","Period#"&amp;L$4&amp;"","View#"&amp;L$11&amp;"","Entity#"&amp;$D129&amp;"","Value#"&amp;L$10&amp;"","Account#"&amp;$B129&amp;"","ICP#"&amp;L$7&amp;"","Program#"&amp;L$8&amp;"","Movements#"&amp;$E129&amp;"","Data_Category#"&amp;L$3&amp;"","Reporting#"&amp;L$9&amp;"","ECP#"&amp;L$6&amp;""))</f>
        <v>#NAME?</v>
      </c>
      <c r="M129" s="117" t="e">
        <f ca="1">IFERROR([2]!Hsgetvalue(M$12,"Scenario#"&amp;M$2&amp;"","Year#"&amp;M$5&amp;"","Period#"&amp;M$4&amp;"","View#"&amp;M$11&amp;"","Entity#"&amp;$D129&amp;"","Value#"&amp;M$10&amp;"","Account#"&amp;$B129&amp;"","ICP#"&amp;M$7&amp;"","Program#"&amp;M$8&amp;"","Movements#"&amp;$E129&amp;"","Data_Category#"&amp;M$3&amp;"","Reporting#"&amp;M$9&amp;"","ECP#"&amp;M$6&amp;"")/1000000,[2]!Hsgetvalue(M$12,"Scenario#"&amp;M$2&amp;"","Year#"&amp;M$5&amp;"","Period#"&amp;M$4&amp;"","View#"&amp;M$11&amp;"","Entity#"&amp;$D129&amp;"","Value#"&amp;M$10&amp;"","Account#"&amp;$B129&amp;"","ICP#"&amp;M$7&amp;"","Program#"&amp;M$8&amp;"","Movements#"&amp;$E129&amp;"","Data_Category#"&amp;M$3&amp;"","Reporting#"&amp;M$9&amp;"","ECP#"&amp;M$6&amp;""))</f>
        <v>#NAME?</v>
      </c>
    </row>
    <row r="130" spans="2:20" ht="11.45" customHeight="1" x14ac:dyDescent="0.25">
      <c r="B130" s="12" t="s">
        <v>234</v>
      </c>
      <c r="C130" s="12" t="s">
        <v>235</v>
      </c>
      <c r="D130" s="11" t="s">
        <v>454</v>
      </c>
      <c r="E130" s="11" t="s">
        <v>34</v>
      </c>
      <c r="G130" s="115" t="s">
        <v>235</v>
      </c>
      <c r="H130" s="121" t="e">
        <f ca="1">IFERROR([2]!Hsgetvalue(H$12,"Scenario#"&amp;H$2&amp;"","Year#"&amp;H$5&amp;"","Period#"&amp;H$4&amp;"","View#"&amp;H$11&amp;"","Entity#"&amp;$D130&amp;"","Value#"&amp;H$10&amp;"","Account#"&amp;$B130&amp;"","ICP#"&amp;H$7&amp;"","Program#"&amp;H$8&amp;"","Movements#"&amp;$E130&amp;"","Data_Category#"&amp;H$3&amp;"","Reporting#"&amp;H$9&amp;"","ECP#"&amp;H$6&amp;"")/1000000,[2]!Hsgetvalue(H$12,"Scenario#"&amp;H$2&amp;"","Year#"&amp;H$5&amp;"","Period#"&amp;H$4&amp;"","View#"&amp;H$11&amp;"","Entity#"&amp;$D130&amp;"","Value#"&amp;H$10&amp;"","Account#"&amp;$B130&amp;"","ICP#"&amp;H$7&amp;"","Program#"&amp;H$8&amp;"","Movements#"&amp;$E130&amp;"","Data_Category#"&amp;H$3&amp;"","Reporting#"&amp;H$9&amp;"","ECP#"&amp;H$6&amp;""))</f>
        <v>#NAME?</v>
      </c>
      <c r="I130" s="121" t="e">
        <f ca="1">IFERROR([2]!Hsgetvalue(I$12,"Scenario#"&amp;I$2&amp;"","Year#"&amp;I$5&amp;"","Period#"&amp;I$4&amp;"","View#"&amp;I$11&amp;"","Entity#"&amp;$D130&amp;"","Value#"&amp;I$10&amp;"","Account#"&amp;$B130&amp;"","ICP#"&amp;I$7&amp;"","Program#"&amp;I$8&amp;"","Movements#"&amp;$E130&amp;"","Data_Category#"&amp;I$3&amp;"","Reporting#"&amp;I$9&amp;"","ECP#"&amp;I$6&amp;"")/1000000,[2]!Hsgetvalue(I$12,"Scenario#"&amp;I$2&amp;"","Year#"&amp;I$5&amp;"","Period#"&amp;I$4&amp;"","View#"&amp;I$11&amp;"","Entity#"&amp;$D130&amp;"","Value#"&amp;I$10&amp;"","Account#"&amp;$B130&amp;"","ICP#"&amp;I$7&amp;"","Program#"&amp;I$8&amp;"","Movements#"&amp;$E130&amp;"","Data_Category#"&amp;I$3&amp;"","Reporting#"&amp;I$9&amp;"","ECP#"&amp;I$6&amp;""))</f>
        <v>#NAME?</v>
      </c>
      <c r="J130" s="121" t="e">
        <f ca="1">IFERROR([2]!Hsgetvalue(J$12,"Scenario#"&amp;J$2&amp;"","Year#"&amp;J$5&amp;"","Period#"&amp;J$4&amp;"","View#"&amp;J$11&amp;"","Entity#"&amp;$D130&amp;"","Value#"&amp;J$10&amp;"","Account#"&amp;$B130&amp;"","ICP#"&amp;J$7&amp;"","Program#"&amp;J$8&amp;"","Movements#"&amp;$E130&amp;"","Data_Category#"&amp;J$3&amp;"","Reporting#"&amp;J$9&amp;"","ECP#"&amp;J$6&amp;"")/1000000,[2]!Hsgetvalue(J$12,"Scenario#"&amp;J$2&amp;"","Year#"&amp;J$5&amp;"","Period#"&amp;J$4&amp;"","View#"&amp;J$11&amp;"","Entity#"&amp;$D130&amp;"","Value#"&amp;J$10&amp;"","Account#"&amp;$B130&amp;"","ICP#"&amp;J$7&amp;"","Program#"&amp;J$8&amp;"","Movements#"&amp;$E130&amp;"","Data_Category#"&amp;J$3&amp;"","Reporting#"&amp;J$9&amp;"","ECP#"&amp;J$6&amp;""))</f>
        <v>#NAME?</v>
      </c>
      <c r="K130" s="121" t="e">
        <f ca="1">IFERROR([2]!Hsgetvalue(K$12,"Scenario#"&amp;K$2&amp;"","Year#"&amp;K$5&amp;"","Period#"&amp;K$4&amp;"","View#"&amp;K$11&amp;"","Entity#"&amp;$D130&amp;"","Value#"&amp;K$10&amp;"","Account#"&amp;$B130&amp;"","ICP#"&amp;K$7&amp;"","Program#"&amp;K$8&amp;"","Movements#"&amp;$E130&amp;"","Data_Category#"&amp;K$3&amp;"","Reporting#"&amp;K$9&amp;"","ECP#"&amp;K$6&amp;"")/1000000,[2]!Hsgetvalue(K$12,"Scenario#"&amp;K$2&amp;"","Year#"&amp;K$5&amp;"","Period#"&amp;K$4&amp;"","View#"&amp;K$11&amp;"","Entity#"&amp;$D130&amp;"","Value#"&amp;K$10&amp;"","Account#"&amp;$B130&amp;"","ICP#"&amp;K$7&amp;"","Program#"&amp;K$8&amp;"","Movements#"&amp;$E130&amp;"","Data_Category#"&amp;K$3&amp;"","Reporting#"&amp;K$9&amp;"","ECP#"&amp;K$6&amp;""))</f>
        <v>#NAME?</v>
      </c>
      <c r="L130" s="121" t="e">
        <f ca="1">IFERROR([2]!Hsgetvalue(L$12,"Scenario#"&amp;L$2&amp;"","Year#"&amp;L$5&amp;"","Period#"&amp;L$4&amp;"","View#"&amp;L$11&amp;"","Entity#"&amp;$D130&amp;"","Value#"&amp;L$10&amp;"","Account#"&amp;$B130&amp;"","ICP#"&amp;L$7&amp;"","Program#"&amp;L$8&amp;"","Movements#"&amp;$E130&amp;"","Data_Category#"&amp;L$3&amp;"","Reporting#"&amp;L$9&amp;"","ECP#"&amp;L$6&amp;"")/1000000,[2]!Hsgetvalue(L$12,"Scenario#"&amp;L$2&amp;"","Year#"&amp;L$5&amp;"","Period#"&amp;L$4&amp;"","View#"&amp;L$11&amp;"","Entity#"&amp;$D130&amp;"","Value#"&amp;L$10&amp;"","Account#"&amp;$B130&amp;"","ICP#"&amp;L$7&amp;"","Program#"&amp;L$8&amp;"","Movements#"&amp;$E130&amp;"","Data_Category#"&amp;L$3&amp;"","Reporting#"&amp;L$9&amp;"","ECP#"&amp;L$6&amp;""))</f>
        <v>#NAME?</v>
      </c>
      <c r="M130" s="121" t="e">
        <f ca="1">IFERROR([2]!Hsgetvalue(M$12,"Scenario#"&amp;M$2&amp;"","Year#"&amp;M$5&amp;"","Period#"&amp;M$4&amp;"","View#"&amp;M$11&amp;"","Entity#"&amp;$D130&amp;"","Value#"&amp;M$10&amp;"","Account#"&amp;$B130&amp;"","ICP#"&amp;M$7&amp;"","Program#"&amp;M$8&amp;"","Movements#"&amp;$E130&amp;"","Data_Category#"&amp;M$3&amp;"","Reporting#"&amp;M$9&amp;"","ECP#"&amp;M$6&amp;"")/1000000,[2]!Hsgetvalue(M$12,"Scenario#"&amp;M$2&amp;"","Year#"&amp;M$5&amp;"","Period#"&amp;M$4&amp;"","View#"&amp;M$11&amp;"","Entity#"&amp;$D130&amp;"","Value#"&amp;M$10&amp;"","Account#"&amp;$B130&amp;"","ICP#"&amp;M$7&amp;"","Program#"&amp;M$8&amp;"","Movements#"&amp;$E130&amp;"","Data_Category#"&amp;M$3&amp;"","Reporting#"&amp;M$9&amp;"","ECP#"&amp;M$6&amp;""))</f>
        <v>#NAME?</v>
      </c>
    </row>
    <row r="131" spans="2:20" ht="12" customHeight="1" x14ac:dyDescent="0.25">
      <c r="B131" s="12" t="s">
        <v>236</v>
      </c>
      <c r="C131" s="12" t="s">
        <v>237</v>
      </c>
      <c r="D131" s="11" t="s">
        <v>454</v>
      </c>
      <c r="E131" s="11" t="s">
        <v>34</v>
      </c>
      <c r="G131" s="115" t="s">
        <v>237</v>
      </c>
      <c r="H131" s="117" t="e">
        <f ca="1">IFERROR([2]!Hsgetvalue(H$12,"Scenario#"&amp;H$2&amp;"","Year#"&amp;H$5&amp;"","Period#"&amp;H$4&amp;"","View#"&amp;H$11&amp;"","Entity#"&amp;$D131&amp;"","Value#"&amp;H$10&amp;"","Account#"&amp;$B131&amp;"","ICP#"&amp;H$7&amp;"","Program#"&amp;H$8&amp;"","Movements#"&amp;$E131&amp;"","Data_Category#"&amp;H$3&amp;"","Reporting#"&amp;H$9&amp;"","ECP#"&amp;H$6&amp;"")/1000000,[2]!Hsgetvalue(H$12,"Scenario#"&amp;H$2&amp;"","Year#"&amp;H$5&amp;"","Period#"&amp;H$4&amp;"","View#"&amp;H$11&amp;"","Entity#"&amp;$D131&amp;"","Value#"&amp;H$10&amp;"","Account#"&amp;$B131&amp;"","ICP#"&amp;H$7&amp;"","Program#"&amp;H$8&amp;"","Movements#"&amp;$E131&amp;"","Data_Category#"&amp;H$3&amp;"","Reporting#"&amp;H$9&amp;"","ECP#"&amp;H$6&amp;""))</f>
        <v>#NAME?</v>
      </c>
      <c r="I131" s="117" t="e">
        <f ca="1">IFERROR([2]!Hsgetvalue(I$12,"Scenario#"&amp;I$2&amp;"","Year#"&amp;I$5&amp;"","Period#"&amp;I$4&amp;"","View#"&amp;I$11&amp;"","Entity#"&amp;$D131&amp;"","Value#"&amp;I$10&amp;"","Account#"&amp;$B131&amp;"","ICP#"&amp;I$7&amp;"","Program#"&amp;I$8&amp;"","Movements#"&amp;$E131&amp;"","Data_Category#"&amp;I$3&amp;"","Reporting#"&amp;I$9&amp;"","ECP#"&amp;I$6&amp;"")/1000000,[2]!Hsgetvalue(I$12,"Scenario#"&amp;I$2&amp;"","Year#"&amp;I$5&amp;"","Period#"&amp;I$4&amp;"","View#"&amp;I$11&amp;"","Entity#"&amp;$D131&amp;"","Value#"&amp;I$10&amp;"","Account#"&amp;$B131&amp;"","ICP#"&amp;I$7&amp;"","Program#"&amp;I$8&amp;"","Movements#"&amp;$E131&amp;"","Data_Category#"&amp;I$3&amp;"","Reporting#"&amp;I$9&amp;"","ECP#"&amp;I$6&amp;""))</f>
        <v>#NAME?</v>
      </c>
      <c r="J131" s="117" t="e">
        <f ca="1">IFERROR([2]!Hsgetvalue(J$12,"Scenario#"&amp;J$2&amp;"","Year#"&amp;J$5&amp;"","Period#"&amp;J$4&amp;"","View#"&amp;J$11&amp;"","Entity#"&amp;$D131&amp;"","Value#"&amp;J$10&amp;"","Account#"&amp;$B131&amp;"","ICP#"&amp;J$7&amp;"","Program#"&amp;J$8&amp;"","Movements#"&amp;$E131&amp;"","Data_Category#"&amp;J$3&amp;"","Reporting#"&amp;J$9&amp;"","ECP#"&amp;J$6&amp;"")/1000000,[2]!Hsgetvalue(J$12,"Scenario#"&amp;J$2&amp;"","Year#"&amp;J$5&amp;"","Period#"&amp;J$4&amp;"","View#"&amp;J$11&amp;"","Entity#"&amp;$D131&amp;"","Value#"&amp;J$10&amp;"","Account#"&amp;$B131&amp;"","ICP#"&amp;J$7&amp;"","Program#"&amp;J$8&amp;"","Movements#"&amp;$E131&amp;"","Data_Category#"&amp;J$3&amp;"","Reporting#"&amp;J$9&amp;"","ECP#"&amp;J$6&amp;""))</f>
        <v>#NAME?</v>
      </c>
      <c r="K131" s="117" t="e">
        <f ca="1">IFERROR([2]!Hsgetvalue(K$12,"Scenario#"&amp;K$2&amp;"","Year#"&amp;K$5&amp;"","Period#"&amp;K$4&amp;"","View#"&amp;K$11&amp;"","Entity#"&amp;$D131&amp;"","Value#"&amp;K$10&amp;"","Account#"&amp;$B131&amp;"","ICP#"&amp;K$7&amp;"","Program#"&amp;K$8&amp;"","Movements#"&amp;$E131&amp;"","Data_Category#"&amp;K$3&amp;"","Reporting#"&amp;K$9&amp;"","ECP#"&amp;K$6&amp;"")/1000000,[2]!Hsgetvalue(K$12,"Scenario#"&amp;K$2&amp;"","Year#"&amp;K$5&amp;"","Period#"&amp;K$4&amp;"","View#"&amp;K$11&amp;"","Entity#"&amp;$D131&amp;"","Value#"&amp;K$10&amp;"","Account#"&amp;$B131&amp;"","ICP#"&amp;K$7&amp;"","Program#"&amp;K$8&amp;"","Movements#"&amp;$E131&amp;"","Data_Category#"&amp;K$3&amp;"","Reporting#"&amp;K$9&amp;"","ECP#"&amp;K$6&amp;""))</f>
        <v>#NAME?</v>
      </c>
      <c r="L131" s="117" t="e">
        <f ca="1">IFERROR([2]!Hsgetvalue(L$12,"Scenario#"&amp;L$2&amp;"","Year#"&amp;L$5&amp;"","Period#"&amp;L$4&amp;"","View#"&amp;L$11&amp;"","Entity#"&amp;$D131&amp;"","Value#"&amp;L$10&amp;"","Account#"&amp;$B131&amp;"","ICP#"&amp;L$7&amp;"","Program#"&amp;L$8&amp;"","Movements#"&amp;$E131&amp;"","Data_Category#"&amp;L$3&amp;"","Reporting#"&amp;L$9&amp;"","ECP#"&amp;L$6&amp;"")/1000000,[2]!Hsgetvalue(L$12,"Scenario#"&amp;L$2&amp;"","Year#"&amp;L$5&amp;"","Period#"&amp;L$4&amp;"","View#"&amp;L$11&amp;"","Entity#"&amp;$D131&amp;"","Value#"&amp;L$10&amp;"","Account#"&amp;$B131&amp;"","ICP#"&amp;L$7&amp;"","Program#"&amp;L$8&amp;"","Movements#"&amp;$E131&amp;"","Data_Category#"&amp;L$3&amp;"","Reporting#"&amp;L$9&amp;"","ECP#"&amp;L$6&amp;""))</f>
        <v>#NAME?</v>
      </c>
      <c r="M131" s="117" t="e">
        <f ca="1">IFERROR([2]!Hsgetvalue(M$12,"Scenario#"&amp;M$2&amp;"","Year#"&amp;M$5&amp;"","Period#"&amp;M$4&amp;"","View#"&amp;M$11&amp;"","Entity#"&amp;$D131&amp;"","Value#"&amp;M$10&amp;"","Account#"&amp;$B131&amp;"","ICP#"&amp;M$7&amp;"","Program#"&amp;M$8&amp;"","Movements#"&amp;$E131&amp;"","Data_Category#"&amp;M$3&amp;"","Reporting#"&amp;M$9&amp;"","ECP#"&amp;M$6&amp;"")/1000000,[2]!Hsgetvalue(M$12,"Scenario#"&amp;M$2&amp;"","Year#"&amp;M$5&amp;"","Period#"&amp;M$4&amp;"","View#"&amp;M$11&amp;"","Entity#"&amp;$D131&amp;"","Value#"&amp;M$10&amp;"","Account#"&amp;$B131&amp;"","ICP#"&amp;M$7&amp;"","Program#"&amp;M$8&amp;"","Movements#"&amp;$E131&amp;"","Data_Category#"&amp;M$3&amp;"","Reporting#"&amp;M$9&amp;"","ECP#"&amp;M$6&amp;""))</f>
        <v>#NAME?</v>
      </c>
    </row>
    <row r="132" spans="2:20" ht="12" customHeight="1" thickBot="1" x14ac:dyDescent="0.3">
      <c r="B132" s="12" t="s">
        <v>238</v>
      </c>
      <c r="C132" s="12" t="s">
        <v>239</v>
      </c>
      <c r="D132" s="11" t="s">
        <v>454</v>
      </c>
      <c r="E132" s="11" t="s">
        <v>34</v>
      </c>
      <c r="G132" s="115" t="s">
        <v>239</v>
      </c>
      <c r="H132" s="117" t="e">
        <f ca="1">IFERROR([2]!Hsgetvalue(H$12,"Scenario#"&amp;H$2&amp;"","Year#"&amp;H$5&amp;"","Period#"&amp;H$4&amp;"","View#"&amp;H$11&amp;"","Entity#"&amp;$D132&amp;"","Value#"&amp;H$10&amp;"","Account#"&amp;$B132&amp;"","ICP#"&amp;H$7&amp;"","Program#"&amp;H$8&amp;"","Movements#"&amp;$E132&amp;"","Data_Category#"&amp;H$3&amp;"","Reporting#"&amp;H$9&amp;"","ECP#"&amp;H$6&amp;"")/1000000,[2]!Hsgetvalue(H$12,"Scenario#"&amp;H$2&amp;"","Year#"&amp;H$5&amp;"","Period#"&amp;H$4&amp;"","View#"&amp;H$11&amp;"","Entity#"&amp;$D132&amp;"","Value#"&amp;H$10&amp;"","Account#"&amp;$B132&amp;"","ICP#"&amp;H$7&amp;"","Program#"&amp;H$8&amp;"","Movements#"&amp;$E132&amp;"","Data_Category#"&amp;H$3&amp;"","Reporting#"&amp;H$9&amp;"","ECP#"&amp;H$6&amp;""))</f>
        <v>#NAME?</v>
      </c>
      <c r="I132" s="117" t="e">
        <f ca="1">IFERROR([2]!Hsgetvalue(I$12,"Scenario#"&amp;I$2&amp;"","Year#"&amp;I$5&amp;"","Period#"&amp;I$4&amp;"","View#"&amp;I$11&amp;"","Entity#"&amp;$D132&amp;"","Value#"&amp;I$10&amp;"","Account#"&amp;$B132&amp;"","ICP#"&amp;I$7&amp;"","Program#"&amp;I$8&amp;"","Movements#"&amp;$E132&amp;"","Data_Category#"&amp;I$3&amp;"","Reporting#"&amp;I$9&amp;"","ECP#"&amp;I$6&amp;"")/1000000,[2]!Hsgetvalue(I$12,"Scenario#"&amp;I$2&amp;"","Year#"&amp;I$5&amp;"","Period#"&amp;I$4&amp;"","View#"&amp;I$11&amp;"","Entity#"&amp;$D132&amp;"","Value#"&amp;I$10&amp;"","Account#"&amp;$B132&amp;"","ICP#"&amp;I$7&amp;"","Program#"&amp;I$8&amp;"","Movements#"&amp;$E132&amp;"","Data_Category#"&amp;I$3&amp;"","Reporting#"&amp;I$9&amp;"","ECP#"&amp;I$6&amp;""))</f>
        <v>#NAME?</v>
      </c>
      <c r="J132" s="117" t="e">
        <f ca="1">IFERROR([2]!Hsgetvalue(J$12,"Scenario#"&amp;J$2&amp;"","Year#"&amp;J$5&amp;"","Period#"&amp;J$4&amp;"","View#"&amp;J$11&amp;"","Entity#"&amp;$D132&amp;"","Value#"&amp;J$10&amp;"","Account#"&amp;$B132&amp;"","ICP#"&amp;J$7&amp;"","Program#"&amp;J$8&amp;"","Movements#"&amp;$E132&amp;"","Data_Category#"&amp;J$3&amp;"","Reporting#"&amp;J$9&amp;"","ECP#"&amp;J$6&amp;"")/1000000,[2]!Hsgetvalue(J$12,"Scenario#"&amp;J$2&amp;"","Year#"&amp;J$5&amp;"","Period#"&amp;J$4&amp;"","View#"&amp;J$11&amp;"","Entity#"&amp;$D132&amp;"","Value#"&amp;J$10&amp;"","Account#"&amp;$B132&amp;"","ICP#"&amp;J$7&amp;"","Program#"&amp;J$8&amp;"","Movements#"&amp;$E132&amp;"","Data_Category#"&amp;J$3&amp;"","Reporting#"&amp;J$9&amp;"","ECP#"&amp;J$6&amp;""))</f>
        <v>#NAME?</v>
      </c>
      <c r="K132" s="117" t="e">
        <f ca="1">IFERROR([2]!Hsgetvalue(K$12,"Scenario#"&amp;K$2&amp;"","Year#"&amp;K$5&amp;"","Period#"&amp;K$4&amp;"","View#"&amp;K$11&amp;"","Entity#"&amp;$D132&amp;"","Value#"&amp;K$10&amp;"","Account#"&amp;$B132&amp;"","ICP#"&amp;K$7&amp;"","Program#"&amp;K$8&amp;"","Movements#"&amp;$E132&amp;"","Data_Category#"&amp;K$3&amp;"","Reporting#"&amp;K$9&amp;"","ECP#"&amp;K$6&amp;"")/1000000,[2]!Hsgetvalue(K$12,"Scenario#"&amp;K$2&amp;"","Year#"&amp;K$5&amp;"","Period#"&amp;K$4&amp;"","View#"&amp;K$11&amp;"","Entity#"&amp;$D132&amp;"","Value#"&amp;K$10&amp;"","Account#"&amp;$B132&amp;"","ICP#"&amp;K$7&amp;"","Program#"&amp;K$8&amp;"","Movements#"&amp;$E132&amp;"","Data_Category#"&amp;K$3&amp;"","Reporting#"&amp;K$9&amp;"","ECP#"&amp;K$6&amp;""))</f>
        <v>#NAME?</v>
      </c>
      <c r="L132" s="117" t="e">
        <f ca="1">IFERROR([2]!Hsgetvalue(L$12,"Scenario#"&amp;L$2&amp;"","Year#"&amp;L$5&amp;"","Period#"&amp;L$4&amp;"","View#"&amp;L$11&amp;"","Entity#"&amp;$D132&amp;"","Value#"&amp;L$10&amp;"","Account#"&amp;$B132&amp;"","ICP#"&amp;L$7&amp;"","Program#"&amp;L$8&amp;"","Movements#"&amp;$E132&amp;"","Data_Category#"&amp;L$3&amp;"","Reporting#"&amp;L$9&amp;"","ECP#"&amp;L$6&amp;"")/1000000,[2]!Hsgetvalue(L$12,"Scenario#"&amp;L$2&amp;"","Year#"&amp;L$5&amp;"","Period#"&amp;L$4&amp;"","View#"&amp;L$11&amp;"","Entity#"&amp;$D132&amp;"","Value#"&amp;L$10&amp;"","Account#"&amp;$B132&amp;"","ICP#"&amp;L$7&amp;"","Program#"&amp;L$8&amp;"","Movements#"&amp;$E132&amp;"","Data_Category#"&amp;L$3&amp;"","Reporting#"&amp;L$9&amp;"","ECP#"&amp;L$6&amp;""))</f>
        <v>#NAME?</v>
      </c>
      <c r="M132" s="117" t="e">
        <f ca="1">IFERROR([2]!Hsgetvalue(M$12,"Scenario#"&amp;M$2&amp;"","Year#"&amp;M$5&amp;"","Period#"&amp;M$4&amp;"","View#"&amp;M$11&amp;"","Entity#"&amp;$D132&amp;"","Value#"&amp;M$10&amp;"","Account#"&amp;$B132&amp;"","ICP#"&amp;M$7&amp;"","Program#"&amp;M$8&amp;"","Movements#"&amp;$E132&amp;"","Data_Category#"&amp;M$3&amp;"","Reporting#"&amp;M$9&amp;"","ECP#"&amp;M$6&amp;"")/1000000,[2]!Hsgetvalue(M$12,"Scenario#"&amp;M$2&amp;"","Year#"&amp;M$5&amp;"","Period#"&amp;M$4&amp;"","View#"&amp;M$11&amp;"","Entity#"&amp;$D132&amp;"","Value#"&amp;M$10&amp;"","Account#"&amp;$B132&amp;"","ICP#"&amp;M$7&amp;"","Program#"&amp;M$8&amp;"","Movements#"&amp;$E132&amp;"","Data_Category#"&amp;M$3&amp;"","Reporting#"&amp;M$9&amp;"","ECP#"&amp;M$6&amp;""))</f>
        <v>#NAME?</v>
      </c>
    </row>
    <row r="133" spans="2:20" ht="12.6" customHeight="1" thickBot="1" x14ac:dyDescent="0.3">
      <c r="B133" s="12" t="s">
        <v>240</v>
      </c>
      <c r="C133" s="12" t="s">
        <v>218</v>
      </c>
      <c r="D133" s="11" t="s">
        <v>454</v>
      </c>
      <c r="E133" s="11" t="s">
        <v>34</v>
      </c>
      <c r="G133" s="31" t="s">
        <v>241</v>
      </c>
      <c r="H133" s="122" t="e">
        <f ca="1">IFERROR([2]!Hsgetvalue(H$12,"Scenario#"&amp;H$2&amp;"","Year#"&amp;H$5&amp;"","Period#"&amp;H$4&amp;"","View#"&amp;H$11&amp;"","Entity#"&amp;$D133&amp;"","Value#"&amp;H$10&amp;"","Account#"&amp;$B133&amp;"","ICP#"&amp;H$7&amp;"","Program#"&amp;H$8&amp;"","Movements#"&amp;$E133&amp;"","Data_Category#"&amp;H$3&amp;"","Reporting#"&amp;H$9&amp;"","ECP#"&amp;H$6&amp;"")/1000000,[2]!Hsgetvalue(H$12,"Scenario#"&amp;H$2&amp;"","Year#"&amp;H$5&amp;"","Period#"&amp;H$4&amp;"","View#"&amp;H$11&amp;"","Entity#"&amp;$D133&amp;"","Value#"&amp;H$10&amp;"","Account#"&amp;$B133&amp;"","ICP#"&amp;H$7&amp;"","Program#"&amp;H$8&amp;"","Movements#"&amp;$E133&amp;"","Data_Category#"&amp;H$3&amp;"","Reporting#"&amp;H$9&amp;"","ECP#"&amp;H$6&amp;""))</f>
        <v>#NAME?</v>
      </c>
      <c r="I133" s="122" t="e">
        <f ca="1">IFERROR([2]!Hsgetvalue(I$12,"Scenario#"&amp;I$2&amp;"","Year#"&amp;I$5&amp;"","Period#"&amp;I$4&amp;"","View#"&amp;I$11&amp;"","Entity#"&amp;$D133&amp;"","Value#"&amp;I$10&amp;"","Account#"&amp;$B133&amp;"","ICP#"&amp;I$7&amp;"","Program#"&amp;I$8&amp;"","Movements#"&amp;$E133&amp;"","Data_Category#"&amp;I$3&amp;"","Reporting#"&amp;I$9&amp;"","ECP#"&amp;I$6&amp;"")/1000000,[2]!Hsgetvalue(I$12,"Scenario#"&amp;I$2&amp;"","Year#"&amp;I$5&amp;"","Period#"&amp;I$4&amp;"","View#"&amp;I$11&amp;"","Entity#"&amp;$D133&amp;"","Value#"&amp;I$10&amp;"","Account#"&amp;$B133&amp;"","ICP#"&amp;I$7&amp;"","Program#"&amp;I$8&amp;"","Movements#"&amp;$E133&amp;"","Data_Category#"&amp;I$3&amp;"","Reporting#"&amp;I$9&amp;"","ECP#"&amp;I$6&amp;""))</f>
        <v>#NAME?</v>
      </c>
      <c r="J133" s="122" t="e">
        <f ca="1">IFERROR([2]!Hsgetvalue(J$12,"Scenario#"&amp;J$2&amp;"","Year#"&amp;J$5&amp;"","Period#"&amp;J$4&amp;"","View#"&amp;J$11&amp;"","Entity#"&amp;$D133&amp;"","Value#"&amp;J$10&amp;"","Account#"&amp;$B133&amp;"","ICP#"&amp;J$7&amp;"","Program#"&amp;J$8&amp;"","Movements#"&amp;$E133&amp;"","Data_Category#"&amp;J$3&amp;"","Reporting#"&amp;J$9&amp;"","ECP#"&amp;J$6&amp;"")/1000000,[2]!Hsgetvalue(J$12,"Scenario#"&amp;J$2&amp;"","Year#"&amp;J$5&amp;"","Period#"&amp;J$4&amp;"","View#"&amp;J$11&amp;"","Entity#"&amp;$D133&amp;"","Value#"&amp;J$10&amp;"","Account#"&amp;$B133&amp;"","ICP#"&amp;J$7&amp;"","Program#"&amp;J$8&amp;"","Movements#"&amp;$E133&amp;"","Data_Category#"&amp;J$3&amp;"","Reporting#"&amp;J$9&amp;"","ECP#"&amp;J$6&amp;""))</f>
        <v>#NAME?</v>
      </c>
      <c r="K133" s="122" t="e">
        <f ca="1">IFERROR([2]!Hsgetvalue(K$12,"Scenario#"&amp;K$2&amp;"","Year#"&amp;K$5&amp;"","Period#"&amp;K$4&amp;"","View#"&amp;K$11&amp;"","Entity#"&amp;$D133&amp;"","Value#"&amp;K$10&amp;"","Account#"&amp;$B133&amp;"","ICP#"&amp;K$7&amp;"","Program#"&amp;K$8&amp;"","Movements#"&amp;$E133&amp;"","Data_Category#"&amp;K$3&amp;"","Reporting#"&amp;K$9&amp;"","ECP#"&amp;K$6&amp;"")/1000000,[2]!Hsgetvalue(K$12,"Scenario#"&amp;K$2&amp;"","Year#"&amp;K$5&amp;"","Period#"&amp;K$4&amp;"","View#"&amp;K$11&amp;"","Entity#"&amp;$D133&amp;"","Value#"&amp;K$10&amp;"","Account#"&amp;$B133&amp;"","ICP#"&amp;K$7&amp;"","Program#"&amp;K$8&amp;"","Movements#"&amp;$E133&amp;"","Data_Category#"&amp;K$3&amp;"","Reporting#"&amp;K$9&amp;"","ECP#"&amp;K$6&amp;""))</f>
        <v>#NAME?</v>
      </c>
      <c r="L133" s="122" t="e">
        <f ca="1">IFERROR([2]!Hsgetvalue(L$12,"Scenario#"&amp;L$2&amp;"","Year#"&amp;L$5&amp;"","Period#"&amp;L$4&amp;"","View#"&amp;L$11&amp;"","Entity#"&amp;$D133&amp;"","Value#"&amp;L$10&amp;"","Account#"&amp;$B133&amp;"","ICP#"&amp;L$7&amp;"","Program#"&amp;L$8&amp;"","Movements#"&amp;$E133&amp;"","Data_Category#"&amp;L$3&amp;"","Reporting#"&amp;L$9&amp;"","ECP#"&amp;L$6&amp;"")/1000000,[2]!Hsgetvalue(L$12,"Scenario#"&amp;L$2&amp;"","Year#"&amp;L$5&amp;"","Period#"&amp;L$4&amp;"","View#"&amp;L$11&amp;"","Entity#"&amp;$D133&amp;"","Value#"&amp;L$10&amp;"","Account#"&amp;$B133&amp;"","ICP#"&amp;L$7&amp;"","Program#"&amp;L$8&amp;"","Movements#"&amp;$E133&amp;"","Data_Category#"&amp;L$3&amp;"","Reporting#"&amp;L$9&amp;"","ECP#"&amp;L$6&amp;""))</f>
        <v>#NAME?</v>
      </c>
      <c r="M133" s="122" t="e">
        <f ca="1">IFERROR([2]!Hsgetvalue(M$12,"Scenario#"&amp;M$2&amp;"","Year#"&amp;M$5&amp;"","Period#"&amp;M$4&amp;"","View#"&amp;M$11&amp;"","Entity#"&amp;$D133&amp;"","Value#"&amp;M$10&amp;"","Account#"&amp;$B133&amp;"","ICP#"&amp;M$7&amp;"","Program#"&amp;M$8&amp;"","Movements#"&amp;$E133&amp;"","Data_Category#"&amp;M$3&amp;"","Reporting#"&amp;M$9&amp;"","ECP#"&amp;M$6&amp;"")/1000000,[2]!Hsgetvalue(M$12,"Scenario#"&amp;M$2&amp;"","Year#"&amp;M$5&amp;"","Period#"&amp;M$4&amp;"","View#"&amp;M$11&amp;"","Entity#"&amp;$D133&amp;"","Value#"&amp;M$10&amp;"","Account#"&amp;$B133&amp;"","ICP#"&amp;M$7&amp;"","Program#"&amp;M$8&amp;"","Movements#"&amp;$E133&amp;"","Data_Category#"&amp;M$3&amp;"","Reporting#"&amp;M$9&amp;"","ECP#"&amp;M$6&amp;""))</f>
        <v>#NAME?</v>
      </c>
      <c r="P133" s="45" t="e">
        <f ca="1">SUM(I123:I132)-I133</f>
        <v>#NAME?</v>
      </c>
      <c r="Q133" s="45" t="e">
        <f t="shared" ref="Q133:S133" ca="1" si="19">SUM(J123:J132)-J133</f>
        <v>#NAME?</v>
      </c>
      <c r="R133" s="45" t="e">
        <f t="shared" ca="1" si="19"/>
        <v>#NAME?</v>
      </c>
      <c r="S133" s="45" t="e">
        <f t="shared" ca="1" si="19"/>
        <v>#NAME?</v>
      </c>
      <c r="T133" s="45" t="e">
        <f ca="1">SUM(M123:M132)-M133</f>
        <v>#NAME?</v>
      </c>
    </row>
    <row r="134" spans="2:20" ht="13.9" customHeight="1" thickBot="1" x14ac:dyDescent="0.3">
      <c r="B134" s="12" t="s">
        <v>242</v>
      </c>
      <c r="C134" s="12" t="s">
        <v>243</v>
      </c>
      <c r="D134" s="11" t="s">
        <v>454</v>
      </c>
      <c r="E134" s="11" t="s">
        <v>34</v>
      </c>
      <c r="G134" s="109" t="s">
        <v>244</v>
      </c>
      <c r="H134" s="123" t="e">
        <f ca="1">IFERROR([2]!Hsgetvalue(H$12,"Scenario#"&amp;H$2&amp;"","Year#"&amp;H$5&amp;"","Period#"&amp;H$4&amp;"","View#"&amp;H$11&amp;"","Entity#"&amp;$D134&amp;"","Value#"&amp;H$10&amp;"","Account#"&amp;$B134&amp;"","ICP#"&amp;H$7&amp;"","Program#"&amp;H$8&amp;"","Movements#"&amp;$E134&amp;"","Data_Category#"&amp;H$3&amp;"","Reporting#"&amp;H$9&amp;"","ECP#"&amp;H$6&amp;"")/1000000,[2]!Hsgetvalue(H$12,"Scenario#"&amp;H$2&amp;"","Year#"&amp;H$5&amp;"","Period#"&amp;H$4&amp;"","View#"&amp;H$11&amp;"","Entity#"&amp;$D134&amp;"","Value#"&amp;H$10&amp;"","Account#"&amp;$B134&amp;"","ICP#"&amp;H$7&amp;"","Program#"&amp;H$8&amp;"","Movements#"&amp;$E134&amp;"","Data_Category#"&amp;H$3&amp;"","Reporting#"&amp;H$9&amp;"","ECP#"&amp;H$6&amp;""))</f>
        <v>#NAME?</v>
      </c>
      <c r="I134" s="123" t="e">
        <f ca="1">IFERROR([2]!Hsgetvalue(I$12,"Scenario#"&amp;I$2&amp;"","Year#"&amp;I$5&amp;"","Period#"&amp;I$4&amp;"","View#"&amp;I$11&amp;"","Entity#"&amp;$D134&amp;"","Value#"&amp;I$10&amp;"","Account#"&amp;$B134&amp;"","ICP#"&amp;I$7&amp;"","Program#"&amp;I$8&amp;"","Movements#"&amp;$E134&amp;"","Data_Category#"&amp;I$3&amp;"","Reporting#"&amp;I$9&amp;"","ECP#"&amp;I$6&amp;"")/1000000,[2]!Hsgetvalue(I$12,"Scenario#"&amp;I$2&amp;"","Year#"&amp;I$5&amp;"","Period#"&amp;I$4&amp;"","View#"&amp;I$11&amp;"","Entity#"&amp;$D134&amp;"","Value#"&amp;I$10&amp;"","Account#"&amp;$B134&amp;"","ICP#"&amp;I$7&amp;"","Program#"&amp;I$8&amp;"","Movements#"&amp;$E134&amp;"","Data_Category#"&amp;I$3&amp;"","Reporting#"&amp;I$9&amp;"","ECP#"&amp;I$6&amp;""))</f>
        <v>#NAME?</v>
      </c>
      <c r="J134" s="123" t="e">
        <f ca="1">IFERROR([2]!Hsgetvalue(J$12,"Scenario#"&amp;J$2&amp;"","Year#"&amp;J$5&amp;"","Period#"&amp;J$4&amp;"","View#"&amp;J$11&amp;"","Entity#"&amp;$D134&amp;"","Value#"&amp;J$10&amp;"","Account#"&amp;$B134&amp;"","ICP#"&amp;J$7&amp;"","Program#"&amp;J$8&amp;"","Movements#"&amp;$E134&amp;"","Data_Category#"&amp;J$3&amp;"","Reporting#"&amp;J$9&amp;"","ECP#"&amp;J$6&amp;"")/1000000,[2]!Hsgetvalue(J$12,"Scenario#"&amp;J$2&amp;"","Year#"&amp;J$5&amp;"","Period#"&amp;J$4&amp;"","View#"&amp;J$11&amp;"","Entity#"&amp;$D134&amp;"","Value#"&amp;J$10&amp;"","Account#"&amp;$B134&amp;"","ICP#"&amp;J$7&amp;"","Program#"&amp;J$8&amp;"","Movements#"&amp;$E134&amp;"","Data_Category#"&amp;J$3&amp;"","Reporting#"&amp;J$9&amp;"","ECP#"&amp;J$6&amp;""))</f>
        <v>#NAME?</v>
      </c>
      <c r="K134" s="123" t="e">
        <f ca="1">IFERROR([2]!Hsgetvalue(K$12,"Scenario#"&amp;K$2&amp;"","Year#"&amp;K$5&amp;"","Period#"&amp;K$4&amp;"","View#"&amp;K$11&amp;"","Entity#"&amp;$D134&amp;"","Value#"&amp;K$10&amp;"","Account#"&amp;$B134&amp;"","ICP#"&amp;K$7&amp;"","Program#"&amp;K$8&amp;"","Movements#"&amp;$E134&amp;"","Data_Category#"&amp;K$3&amp;"","Reporting#"&amp;K$9&amp;"","ECP#"&amp;K$6&amp;"")/1000000,[2]!Hsgetvalue(K$12,"Scenario#"&amp;K$2&amp;"","Year#"&amp;K$5&amp;"","Period#"&amp;K$4&amp;"","View#"&amp;K$11&amp;"","Entity#"&amp;$D134&amp;"","Value#"&amp;K$10&amp;"","Account#"&amp;$B134&amp;"","ICP#"&amp;K$7&amp;"","Program#"&amp;K$8&amp;"","Movements#"&amp;$E134&amp;"","Data_Category#"&amp;K$3&amp;"","Reporting#"&amp;K$9&amp;"","ECP#"&amp;K$6&amp;""))</f>
        <v>#NAME?</v>
      </c>
      <c r="L134" s="123" t="e">
        <f ca="1">IFERROR([2]!Hsgetvalue(L$12,"Scenario#"&amp;L$2&amp;"","Year#"&amp;L$5&amp;"","Period#"&amp;L$4&amp;"","View#"&amp;L$11&amp;"","Entity#"&amp;$D134&amp;"","Value#"&amp;L$10&amp;"","Account#"&amp;$B134&amp;"","ICP#"&amp;L$7&amp;"","Program#"&amp;L$8&amp;"","Movements#"&amp;$E134&amp;"","Data_Category#"&amp;L$3&amp;"","Reporting#"&amp;L$9&amp;"","ECP#"&amp;L$6&amp;"")/1000000,[2]!Hsgetvalue(L$12,"Scenario#"&amp;L$2&amp;"","Year#"&amp;L$5&amp;"","Period#"&amp;L$4&amp;"","View#"&amp;L$11&amp;"","Entity#"&amp;$D134&amp;"","Value#"&amp;L$10&amp;"","Account#"&amp;$B134&amp;"","ICP#"&amp;L$7&amp;"","Program#"&amp;L$8&amp;"","Movements#"&amp;$E134&amp;"","Data_Category#"&amp;L$3&amp;"","Reporting#"&amp;L$9&amp;"","ECP#"&amp;L$6&amp;""))</f>
        <v>#NAME?</v>
      </c>
      <c r="M134" s="123" t="e">
        <f ca="1">IFERROR([2]!Hsgetvalue(M$12,"Scenario#"&amp;M$2&amp;"","Year#"&amp;M$5&amp;"","Period#"&amp;M$4&amp;"","View#"&amp;M$11&amp;"","Entity#"&amp;$D134&amp;"","Value#"&amp;M$10&amp;"","Account#"&amp;$B134&amp;"","ICP#"&amp;M$7&amp;"","Program#"&amp;M$8&amp;"","Movements#"&amp;$E134&amp;"","Data_Category#"&amp;M$3&amp;"","Reporting#"&amp;M$9&amp;"","ECP#"&amp;M$6&amp;"")/1000000,[2]!Hsgetvalue(M$12,"Scenario#"&amp;M$2&amp;"","Year#"&amp;M$5&amp;"","Period#"&amp;M$4&amp;"","View#"&amp;M$11&amp;"","Entity#"&amp;$D134&amp;"","Value#"&amp;M$10&amp;"","Account#"&amp;$B134&amp;"","ICP#"&amp;M$7&amp;"","Program#"&amp;M$8&amp;"","Movements#"&amp;$E134&amp;"","Data_Category#"&amp;M$3&amp;"","Reporting#"&amp;M$9&amp;"","ECP#"&amp;M$6&amp;""))</f>
        <v>#NAME?</v>
      </c>
      <c r="P134" s="45" t="e">
        <f ca="1">+I121-I133-I134</f>
        <v>#NAME?</v>
      </c>
      <c r="Q134" s="45" t="e">
        <f t="shared" ref="Q134:S134" ca="1" si="20">+J121-J133-J134</f>
        <v>#NAME?</v>
      </c>
      <c r="R134" s="45" t="e">
        <f t="shared" ca="1" si="20"/>
        <v>#NAME?</v>
      </c>
      <c r="S134" s="45" t="e">
        <f t="shared" ca="1" si="20"/>
        <v>#NAME?</v>
      </c>
      <c r="T134" s="45" t="e">
        <f ca="1">+M121-M133-M134</f>
        <v>#NAME?</v>
      </c>
    </row>
    <row r="135" spans="2:20" ht="12" customHeight="1" x14ac:dyDescent="0.25">
      <c r="B135" s="12" t="s">
        <v>68</v>
      </c>
      <c r="C135" s="12"/>
      <c r="D135" s="11"/>
      <c r="E135" s="11"/>
      <c r="G135" s="118" t="s">
        <v>245</v>
      </c>
      <c r="H135" s="120"/>
      <c r="I135" s="120"/>
      <c r="J135" s="120"/>
      <c r="K135" s="120"/>
      <c r="L135" s="120"/>
      <c r="M135" s="120"/>
    </row>
    <row r="136" spans="2:20" ht="10.9" customHeight="1" x14ac:dyDescent="0.25">
      <c r="B136" s="12" t="s">
        <v>246</v>
      </c>
      <c r="C136" s="12" t="s">
        <v>247</v>
      </c>
      <c r="D136" s="11" t="s">
        <v>454</v>
      </c>
      <c r="E136" s="11" t="s">
        <v>34</v>
      </c>
      <c r="G136" s="115" t="s">
        <v>247</v>
      </c>
      <c r="H136" s="117" t="e">
        <f ca="1">IFERROR([2]!Hsgetvalue(H$12,"Scenario#"&amp;H$2&amp;"","Year#"&amp;H$5&amp;"","Period#"&amp;H$4&amp;"","View#"&amp;H$11&amp;"","Entity#"&amp;$D136&amp;"","Value#"&amp;H$10&amp;"","Account#"&amp;$B136&amp;"","ICP#"&amp;H$7&amp;"","Program#"&amp;H$8&amp;"","Movements#"&amp;$E136&amp;"","Data_Category#"&amp;H$3&amp;"","Reporting#"&amp;H$9&amp;"","ECP#"&amp;H$6&amp;"")/1000000,[2]!Hsgetvalue(H$12,"Scenario#"&amp;H$2&amp;"","Year#"&amp;H$5&amp;"","Period#"&amp;H$4&amp;"","View#"&amp;H$11&amp;"","Entity#"&amp;$D136&amp;"","Value#"&amp;H$10&amp;"","Account#"&amp;$B136&amp;"","ICP#"&amp;H$7&amp;"","Program#"&amp;H$8&amp;"","Movements#"&amp;$E136&amp;"","Data_Category#"&amp;H$3&amp;"","Reporting#"&amp;H$9&amp;"","ECP#"&amp;H$6&amp;""))</f>
        <v>#NAME?</v>
      </c>
      <c r="I136" s="117" t="e">
        <f ca="1">IFERROR([2]!Hsgetvalue(I$12,"Scenario#"&amp;I$2&amp;"","Year#"&amp;I$5&amp;"","Period#"&amp;I$4&amp;"","View#"&amp;I$11&amp;"","Entity#"&amp;$D136&amp;"","Value#"&amp;I$10&amp;"","Account#"&amp;$B136&amp;"","ICP#"&amp;I$7&amp;"","Program#"&amp;I$8&amp;"","Movements#"&amp;$E136&amp;"","Data_Category#"&amp;I$3&amp;"","Reporting#"&amp;I$9&amp;"","ECP#"&amp;I$6&amp;"")/1000000,[2]!Hsgetvalue(I$12,"Scenario#"&amp;I$2&amp;"","Year#"&amp;I$5&amp;"","Period#"&amp;I$4&amp;"","View#"&amp;I$11&amp;"","Entity#"&amp;$D136&amp;"","Value#"&amp;I$10&amp;"","Account#"&amp;$B136&amp;"","ICP#"&amp;I$7&amp;"","Program#"&amp;I$8&amp;"","Movements#"&amp;$E136&amp;"","Data_Category#"&amp;I$3&amp;"","Reporting#"&amp;I$9&amp;"","ECP#"&amp;I$6&amp;""))</f>
        <v>#NAME?</v>
      </c>
      <c r="J136" s="117" t="e">
        <f ca="1">IFERROR([2]!Hsgetvalue(J$12,"Scenario#"&amp;J$2&amp;"","Year#"&amp;J$5&amp;"","Period#"&amp;J$4&amp;"","View#"&amp;J$11&amp;"","Entity#"&amp;$D136&amp;"","Value#"&amp;J$10&amp;"","Account#"&amp;$B136&amp;"","ICP#"&amp;J$7&amp;"","Program#"&amp;J$8&amp;"","Movements#"&amp;$E136&amp;"","Data_Category#"&amp;J$3&amp;"","Reporting#"&amp;J$9&amp;"","ECP#"&amp;J$6&amp;"")/1000000,[2]!Hsgetvalue(J$12,"Scenario#"&amp;J$2&amp;"","Year#"&amp;J$5&amp;"","Period#"&amp;J$4&amp;"","View#"&amp;J$11&amp;"","Entity#"&amp;$D136&amp;"","Value#"&amp;J$10&amp;"","Account#"&amp;$B136&amp;"","ICP#"&amp;J$7&amp;"","Program#"&amp;J$8&amp;"","Movements#"&amp;$E136&amp;"","Data_Category#"&amp;J$3&amp;"","Reporting#"&amp;J$9&amp;"","ECP#"&amp;J$6&amp;""))</f>
        <v>#NAME?</v>
      </c>
      <c r="K136" s="117" t="e">
        <f ca="1">IFERROR([2]!Hsgetvalue(K$12,"Scenario#"&amp;K$2&amp;"","Year#"&amp;K$5&amp;"","Period#"&amp;K$4&amp;"","View#"&amp;K$11&amp;"","Entity#"&amp;$D136&amp;"","Value#"&amp;K$10&amp;"","Account#"&amp;$B136&amp;"","ICP#"&amp;K$7&amp;"","Program#"&amp;K$8&amp;"","Movements#"&amp;$E136&amp;"","Data_Category#"&amp;K$3&amp;"","Reporting#"&amp;K$9&amp;"","ECP#"&amp;K$6&amp;"")/1000000,[2]!Hsgetvalue(K$12,"Scenario#"&amp;K$2&amp;"","Year#"&amp;K$5&amp;"","Period#"&amp;K$4&amp;"","View#"&amp;K$11&amp;"","Entity#"&amp;$D136&amp;"","Value#"&amp;K$10&amp;"","Account#"&amp;$B136&amp;"","ICP#"&amp;K$7&amp;"","Program#"&amp;K$8&amp;"","Movements#"&amp;$E136&amp;"","Data_Category#"&amp;K$3&amp;"","Reporting#"&amp;K$9&amp;"","ECP#"&amp;K$6&amp;""))</f>
        <v>#NAME?</v>
      </c>
      <c r="L136" s="117" t="e">
        <f ca="1">IFERROR([2]!Hsgetvalue(L$12,"Scenario#"&amp;L$2&amp;"","Year#"&amp;L$5&amp;"","Period#"&amp;L$4&amp;"","View#"&amp;L$11&amp;"","Entity#"&amp;$D136&amp;"","Value#"&amp;L$10&amp;"","Account#"&amp;$B136&amp;"","ICP#"&amp;L$7&amp;"","Program#"&amp;L$8&amp;"","Movements#"&amp;$E136&amp;"","Data_Category#"&amp;L$3&amp;"","Reporting#"&amp;L$9&amp;"","ECP#"&amp;L$6&amp;"")/1000000,[2]!Hsgetvalue(L$12,"Scenario#"&amp;L$2&amp;"","Year#"&amp;L$5&amp;"","Period#"&amp;L$4&amp;"","View#"&amp;L$11&amp;"","Entity#"&amp;$D136&amp;"","Value#"&amp;L$10&amp;"","Account#"&amp;$B136&amp;"","ICP#"&amp;L$7&amp;"","Program#"&amp;L$8&amp;"","Movements#"&amp;$E136&amp;"","Data_Category#"&amp;L$3&amp;"","Reporting#"&amp;L$9&amp;"","ECP#"&amp;L$6&amp;""))</f>
        <v>#NAME?</v>
      </c>
      <c r="M136" s="117" t="e">
        <f ca="1">IFERROR([2]!Hsgetvalue(M$12,"Scenario#"&amp;M$2&amp;"","Year#"&amp;M$5&amp;"","Period#"&amp;M$4&amp;"","View#"&amp;M$11&amp;"","Entity#"&amp;$D136&amp;"","Value#"&amp;M$10&amp;"","Account#"&amp;$B136&amp;"","ICP#"&amp;M$7&amp;"","Program#"&amp;M$8&amp;"","Movements#"&amp;$E136&amp;"","Data_Category#"&amp;M$3&amp;"","Reporting#"&amp;M$9&amp;"","ECP#"&amp;M$6&amp;"")/1000000,[2]!Hsgetvalue(M$12,"Scenario#"&amp;M$2&amp;"","Year#"&amp;M$5&amp;"","Period#"&amp;M$4&amp;"","View#"&amp;M$11&amp;"","Entity#"&amp;$D136&amp;"","Value#"&amp;M$10&amp;"","Account#"&amp;$B136&amp;"","ICP#"&amp;M$7&amp;"","Program#"&amp;M$8&amp;"","Movements#"&amp;$E136&amp;"","Data_Category#"&amp;M$3&amp;"","Reporting#"&amp;M$9&amp;"","ECP#"&amp;M$6&amp;""))</f>
        <v>#NAME?</v>
      </c>
    </row>
    <row r="137" spans="2:20" ht="12" customHeight="1" thickBot="1" x14ac:dyDescent="0.3">
      <c r="B137" s="12" t="s">
        <v>248</v>
      </c>
      <c r="C137" s="12" t="s">
        <v>249</v>
      </c>
      <c r="D137" s="11" t="s">
        <v>454</v>
      </c>
      <c r="E137" s="11" t="s">
        <v>34</v>
      </c>
      <c r="G137" s="115" t="s">
        <v>250</v>
      </c>
      <c r="H137" s="117" t="e">
        <f ca="1">IFERROR([2]!Hsgetvalue(H$12,"Scenario#"&amp;H$2&amp;"","Year#"&amp;H$5&amp;"","Period#"&amp;H$4&amp;"","View#"&amp;H$11&amp;"","Entity#"&amp;$D137&amp;"","Value#"&amp;H$10&amp;"","Account#"&amp;$B137&amp;"","ICP#"&amp;H$7&amp;"","Program#"&amp;H$8&amp;"","Movements#"&amp;$E137&amp;"","Data_Category#"&amp;H$3&amp;"","Reporting#"&amp;H$9&amp;"","ECP#"&amp;H$6&amp;"")/1000000,[2]!Hsgetvalue(H$12,"Scenario#"&amp;H$2&amp;"","Year#"&amp;H$5&amp;"","Period#"&amp;H$4&amp;"","View#"&amp;H$11&amp;"","Entity#"&amp;$D137&amp;"","Value#"&amp;H$10&amp;"","Account#"&amp;$B137&amp;"","ICP#"&amp;H$7&amp;"","Program#"&amp;H$8&amp;"","Movements#"&amp;$E137&amp;"","Data_Category#"&amp;H$3&amp;"","Reporting#"&amp;H$9&amp;"","ECP#"&amp;H$6&amp;""))+H138</f>
        <v>#NAME?</v>
      </c>
      <c r="I137" s="117" t="e">
        <f ca="1">IFERROR([2]!Hsgetvalue(I$12,"Scenario#"&amp;I$2&amp;"","Year#"&amp;I$5&amp;"","Period#"&amp;I$4&amp;"","View#"&amp;I$11&amp;"","Entity#"&amp;$D137&amp;"","Value#"&amp;I$10&amp;"","Account#"&amp;$B137&amp;"","ICP#"&amp;I$7&amp;"","Program#"&amp;I$8&amp;"","Movements#"&amp;$E137&amp;"","Data_Category#"&amp;I$3&amp;"","Reporting#"&amp;I$9&amp;"","ECP#"&amp;I$6&amp;"")/1000000,[2]!Hsgetvalue(I$12,"Scenario#"&amp;I$2&amp;"","Year#"&amp;I$5&amp;"","Period#"&amp;I$4&amp;"","View#"&amp;I$11&amp;"","Entity#"&amp;$D137&amp;"","Value#"&amp;I$10&amp;"","Account#"&amp;$B137&amp;"","ICP#"&amp;I$7&amp;"","Program#"&amp;I$8&amp;"","Movements#"&amp;$E137&amp;"","Data_Category#"&amp;I$3&amp;"","Reporting#"&amp;I$9&amp;"","ECP#"&amp;I$6&amp;""))+I138</f>
        <v>#NAME?</v>
      </c>
      <c r="J137" s="117" t="e">
        <f ca="1">IFERROR([2]!Hsgetvalue(J$12,"Scenario#"&amp;J$2&amp;"","Year#"&amp;J$5&amp;"","Period#"&amp;J$4&amp;"","View#"&amp;J$11&amp;"","Entity#"&amp;$D137&amp;"","Value#"&amp;J$10&amp;"","Account#"&amp;$B137&amp;"","ICP#"&amp;J$7&amp;"","Program#"&amp;J$8&amp;"","Movements#"&amp;$E137&amp;"","Data_Category#"&amp;J$3&amp;"","Reporting#"&amp;J$9&amp;"","ECP#"&amp;J$6&amp;"")/1000000,[2]!Hsgetvalue(J$12,"Scenario#"&amp;J$2&amp;"","Year#"&amp;J$5&amp;"","Period#"&amp;J$4&amp;"","View#"&amp;J$11&amp;"","Entity#"&amp;$D137&amp;"","Value#"&amp;J$10&amp;"","Account#"&amp;$B137&amp;"","ICP#"&amp;J$7&amp;"","Program#"&amp;J$8&amp;"","Movements#"&amp;$E137&amp;"","Data_Category#"&amp;J$3&amp;"","Reporting#"&amp;J$9&amp;"","ECP#"&amp;J$6&amp;""))+J138</f>
        <v>#NAME?</v>
      </c>
      <c r="K137" s="117" t="e">
        <f ca="1">IFERROR([2]!Hsgetvalue(K$12,"Scenario#"&amp;K$2&amp;"","Year#"&amp;K$5&amp;"","Period#"&amp;K$4&amp;"","View#"&amp;K$11&amp;"","Entity#"&amp;$D137&amp;"","Value#"&amp;K$10&amp;"","Account#"&amp;$B137&amp;"","ICP#"&amp;K$7&amp;"","Program#"&amp;K$8&amp;"","Movements#"&amp;$E137&amp;"","Data_Category#"&amp;K$3&amp;"","Reporting#"&amp;K$9&amp;"","ECP#"&amp;K$6&amp;"")/1000000,[2]!Hsgetvalue(K$12,"Scenario#"&amp;K$2&amp;"","Year#"&amp;K$5&amp;"","Period#"&amp;K$4&amp;"","View#"&amp;K$11&amp;"","Entity#"&amp;$D137&amp;"","Value#"&amp;K$10&amp;"","Account#"&amp;$B137&amp;"","ICP#"&amp;K$7&amp;"","Program#"&amp;K$8&amp;"","Movements#"&amp;$E137&amp;"","Data_Category#"&amp;K$3&amp;"","Reporting#"&amp;K$9&amp;"","ECP#"&amp;K$6&amp;""))+K138</f>
        <v>#NAME?</v>
      </c>
      <c r="L137" s="117" t="e">
        <f ca="1">IFERROR([2]!Hsgetvalue(L$12,"Scenario#"&amp;L$2&amp;"","Year#"&amp;L$5&amp;"","Period#"&amp;L$4&amp;"","View#"&amp;L$11&amp;"","Entity#"&amp;$D137&amp;"","Value#"&amp;L$10&amp;"","Account#"&amp;$B137&amp;"","ICP#"&amp;L$7&amp;"","Program#"&amp;L$8&amp;"","Movements#"&amp;$E137&amp;"","Data_Category#"&amp;L$3&amp;"","Reporting#"&amp;L$9&amp;"","ECP#"&amp;L$6&amp;"")/1000000,[2]!Hsgetvalue(L$12,"Scenario#"&amp;L$2&amp;"","Year#"&amp;L$5&amp;"","Period#"&amp;L$4&amp;"","View#"&amp;L$11&amp;"","Entity#"&amp;$D137&amp;"","Value#"&amp;L$10&amp;"","Account#"&amp;$B137&amp;"","ICP#"&amp;L$7&amp;"","Program#"&amp;L$8&amp;"","Movements#"&amp;$E137&amp;"","Data_Category#"&amp;L$3&amp;"","Reporting#"&amp;L$9&amp;"","ECP#"&amp;L$6&amp;""))+L138</f>
        <v>#NAME?</v>
      </c>
      <c r="M137" s="117" t="e">
        <f ca="1">IFERROR([2]!Hsgetvalue(M$12,"Scenario#"&amp;M$2&amp;"","Year#"&amp;M$5&amp;"","Period#"&amp;M$4&amp;"","View#"&amp;M$11&amp;"","Entity#"&amp;$D137&amp;"","Value#"&amp;M$10&amp;"","Account#"&amp;$B137&amp;"","ICP#"&amp;M$7&amp;"","Program#"&amp;M$8&amp;"","Movements#"&amp;$E137&amp;"","Data_Category#"&amp;M$3&amp;"","Reporting#"&amp;M$9&amp;"","ECP#"&amp;M$6&amp;"")/1000000,[2]!Hsgetvalue(M$12,"Scenario#"&amp;M$2&amp;"","Year#"&amp;M$5&amp;"","Period#"&amp;M$4&amp;"","View#"&amp;M$11&amp;"","Entity#"&amp;$D137&amp;"","Value#"&amp;M$10&amp;"","Account#"&amp;$B137&amp;"","ICP#"&amp;M$7&amp;"","Program#"&amp;M$8&amp;"","Movements#"&amp;$E137&amp;"","Data_Category#"&amp;M$3&amp;"","Reporting#"&amp;M$9&amp;"","ECP#"&amp;M$6&amp;""))+M138</f>
        <v>#NAME?</v>
      </c>
    </row>
    <row r="138" spans="2:20" ht="14.25" hidden="1" customHeight="1" outlineLevel="1" x14ac:dyDescent="0.25">
      <c r="B138" s="12" t="s">
        <v>251</v>
      </c>
      <c r="C138" s="12" t="s">
        <v>252</v>
      </c>
      <c r="D138" s="11" t="s">
        <v>454</v>
      </c>
      <c r="E138" s="11" t="s">
        <v>34</v>
      </c>
      <c r="G138" s="115"/>
      <c r="H138" s="117" t="e">
        <f ca="1">IFERROR([2]!Hsgetvalue(H$12,"Scenario#"&amp;H$2&amp;"","Year#"&amp;H$5&amp;"","Period#"&amp;H$4&amp;"","View#"&amp;H$11&amp;"","Entity#"&amp;$D138&amp;"","Value#"&amp;H$10&amp;"","Account#"&amp;$B138&amp;"","ICP#"&amp;H$7&amp;"","Program#"&amp;H$8&amp;"","Movements#"&amp;$E138&amp;"","Data_Category#"&amp;H$3&amp;"","Reporting#"&amp;H$9&amp;"","ECP#"&amp;H$6&amp;"")/1000000,[2]!Hsgetvalue(H$12,"Scenario#"&amp;H$2&amp;"","Year#"&amp;H$5&amp;"","Period#"&amp;H$4&amp;"","View#"&amp;H$11&amp;"","Entity#"&amp;$D138&amp;"","Value#"&amp;H$10&amp;"","Account#"&amp;$B138&amp;"","ICP#"&amp;H$7&amp;"","Program#"&amp;H$8&amp;"","Movements#"&amp;$E138&amp;"","Data_Category#"&amp;H$3&amp;"","Reporting#"&amp;H$9&amp;"","ECP#"&amp;H$6&amp;""))</f>
        <v>#NAME?</v>
      </c>
      <c r="I138" s="117" t="e">
        <f ca="1">IFERROR([2]!Hsgetvalue(I$12,"Scenario#"&amp;I$2&amp;"","Year#"&amp;I$5&amp;"","Period#"&amp;I$4&amp;"","View#"&amp;I$11&amp;"","Entity#"&amp;$D138&amp;"","Value#"&amp;I$10&amp;"","Account#"&amp;$B138&amp;"","ICP#"&amp;I$7&amp;"","Program#"&amp;I$8&amp;"","Movements#"&amp;$E138&amp;"","Data_Category#"&amp;I$3&amp;"","Reporting#"&amp;I$9&amp;"","ECP#"&amp;I$6&amp;"")/1000000,[2]!Hsgetvalue(I$12,"Scenario#"&amp;I$2&amp;"","Year#"&amp;I$5&amp;"","Period#"&amp;I$4&amp;"","View#"&amp;I$11&amp;"","Entity#"&amp;$D138&amp;"","Value#"&amp;I$10&amp;"","Account#"&amp;$B138&amp;"","ICP#"&amp;I$7&amp;"","Program#"&amp;I$8&amp;"","Movements#"&amp;$E138&amp;"","Data_Category#"&amp;I$3&amp;"","Reporting#"&amp;I$9&amp;"","ECP#"&amp;I$6&amp;""))</f>
        <v>#NAME?</v>
      </c>
      <c r="J138" s="117" t="e">
        <f ca="1">IFERROR([2]!Hsgetvalue(J$12,"Scenario#"&amp;J$2&amp;"","Year#"&amp;J$5&amp;"","Period#"&amp;J$4&amp;"","View#"&amp;J$11&amp;"","Entity#"&amp;$D138&amp;"","Value#"&amp;J$10&amp;"","Account#"&amp;$B138&amp;"","ICP#"&amp;J$7&amp;"","Program#"&amp;J$8&amp;"","Movements#"&amp;$E138&amp;"","Data_Category#"&amp;J$3&amp;"","Reporting#"&amp;J$9&amp;"","ECP#"&amp;J$6&amp;"")/1000000,[2]!Hsgetvalue(J$12,"Scenario#"&amp;J$2&amp;"","Year#"&amp;J$5&amp;"","Period#"&amp;J$4&amp;"","View#"&amp;J$11&amp;"","Entity#"&amp;$D138&amp;"","Value#"&amp;J$10&amp;"","Account#"&amp;$B138&amp;"","ICP#"&amp;J$7&amp;"","Program#"&amp;J$8&amp;"","Movements#"&amp;$E138&amp;"","Data_Category#"&amp;J$3&amp;"","Reporting#"&amp;J$9&amp;"","ECP#"&amp;J$6&amp;""))</f>
        <v>#NAME?</v>
      </c>
      <c r="K138" s="117" t="e">
        <f ca="1">IFERROR([2]!Hsgetvalue(K$12,"Scenario#"&amp;K$2&amp;"","Year#"&amp;K$5&amp;"","Period#"&amp;K$4&amp;"","View#"&amp;K$11&amp;"","Entity#"&amp;$D138&amp;"","Value#"&amp;K$10&amp;"","Account#"&amp;$B138&amp;"","ICP#"&amp;K$7&amp;"","Program#"&amp;K$8&amp;"","Movements#"&amp;$E138&amp;"","Data_Category#"&amp;K$3&amp;"","Reporting#"&amp;K$9&amp;"","ECP#"&amp;K$6&amp;"")/1000000,[2]!Hsgetvalue(K$12,"Scenario#"&amp;K$2&amp;"","Year#"&amp;K$5&amp;"","Period#"&amp;K$4&amp;"","View#"&amp;K$11&amp;"","Entity#"&amp;$D138&amp;"","Value#"&amp;K$10&amp;"","Account#"&amp;$B138&amp;"","ICP#"&amp;K$7&amp;"","Program#"&amp;K$8&amp;"","Movements#"&amp;$E138&amp;"","Data_Category#"&amp;K$3&amp;"","Reporting#"&amp;K$9&amp;"","ECP#"&amp;K$6&amp;""))</f>
        <v>#NAME?</v>
      </c>
      <c r="L138" s="117" t="e">
        <f ca="1">IFERROR([2]!Hsgetvalue(L$12,"Scenario#"&amp;L$2&amp;"","Year#"&amp;L$5&amp;"","Period#"&amp;L$4&amp;"","View#"&amp;L$11&amp;"","Entity#"&amp;$D138&amp;"","Value#"&amp;L$10&amp;"","Account#"&amp;$B138&amp;"","ICP#"&amp;L$7&amp;"","Program#"&amp;L$8&amp;"","Movements#"&amp;$E138&amp;"","Data_Category#"&amp;L$3&amp;"","Reporting#"&amp;L$9&amp;"","ECP#"&amp;L$6&amp;"")/1000000,[2]!Hsgetvalue(L$12,"Scenario#"&amp;L$2&amp;"","Year#"&amp;L$5&amp;"","Period#"&amp;L$4&amp;"","View#"&amp;L$11&amp;"","Entity#"&amp;$D138&amp;"","Value#"&amp;L$10&amp;"","Account#"&amp;$B138&amp;"","ICP#"&amp;L$7&amp;"","Program#"&amp;L$8&amp;"","Movements#"&amp;$E138&amp;"","Data_Category#"&amp;L$3&amp;"","Reporting#"&amp;L$9&amp;"","ECP#"&amp;L$6&amp;""))</f>
        <v>#NAME?</v>
      </c>
      <c r="M138" s="117" t="e">
        <f ca="1">IFERROR([2]!Hsgetvalue(M$12,"Scenario#"&amp;M$2&amp;"","Year#"&amp;M$5&amp;"","Period#"&amp;M$4&amp;"","View#"&amp;M$11&amp;"","Entity#"&amp;$D138&amp;"","Value#"&amp;M$10&amp;"","Account#"&amp;$B138&amp;"","ICP#"&amp;M$7&amp;"","Program#"&amp;M$8&amp;"","Movements#"&amp;$E138&amp;"","Data_Category#"&amp;M$3&amp;"","Reporting#"&amp;M$9&amp;"","ECP#"&amp;M$6&amp;"")/1000000,[2]!Hsgetvalue(M$12,"Scenario#"&amp;M$2&amp;"","Year#"&amp;M$5&amp;"","Period#"&amp;M$4&amp;"","View#"&amp;M$11&amp;"","Entity#"&amp;$D138&amp;"","Value#"&amp;M$10&amp;"","Account#"&amp;$B138&amp;"","ICP#"&amp;M$7&amp;"","Program#"&amp;M$8&amp;"","Movements#"&amp;$E138&amp;"","Data_Category#"&amp;M$3&amp;"","Reporting#"&amp;M$9&amp;"","ECP#"&amp;M$6&amp;""))</f>
        <v>#NAME?</v>
      </c>
    </row>
    <row r="139" spans="2:20" ht="13.15" customHeight="1" collapsed="1" thickBot="1" x14ac:dyDescent="0.3">
      <c r="B139" s="12" t="s">
        <v>253</v>
      </c>
      <c r="C139" s="12" t="s">
        <v>186</v>
      </c>
      <c r="D139" s="11" t="s">
        <v>454</v>
      </c>
      <c r="E139" s="11" t="s">
        <v>34</v>
      </c>
      <c r="G139" s="109" t="s">
        <v>254</v>
      </c>
      <c r="H139" s="123" t="e">
        <f ca="1">IFERROR([2]!Hsgetvalue(H$12,"Scenario#"&amp;H$2&amp;"","Year#"&amp;H$5&amp;"","Period#"&amp;H$4&amp;"","View#"&amp;H$11&amp;"","Entity#"&amp;$D139&amp;"","Value#"&amp;H$10&amp;"","Account#"&amp;$B139&amp;"","ICP#"&amp;H$7&amp;"","Program#"&amp;H$8&amp;"","Movements#"&amp;$E139&amp;"","Data_Category#"&amp;H$3&amp;"","Reporting#"&amp;H$9&amp;"","ECP#"&amp;H$6&amp;"")/1000000,[2]!Hsgetvalue(H$12,"Scenario#"&amp;H$2&amp;"","Year#"&amp;H$5&amp;"","Period#"&amp;H$4&amp;"","View#"&amp;H$11&amp;"","Entity#"&amp;$D139&amp;"","Value#"&amp;H$10&amp;"","Account#"&amp;$B139&amp;"","ICP#"&amp;H$7&amp;"","Program#"&amp;H$8&amp;"","Movements#"&amp;$E139&amp;"","Data_Category#"&amp;H$3&amp;"","Reporting#"&amp;H$9&amp;"","ECP#"&amp;H$6&amp;""))</f>
        <v>#NAME?</v>
      </c>
      <c r="I139" s="123" t="e">
        <f ca="1">IFERROR([2]!Hsgetvalue(I$12,"Scenario#"&amp;I$2&amp;"","Year#"&amp;I$5&amp;"","Period#"&amp;I$4&amp;"","View#"&amp;I$11&amp;"","Entity#"&amp;$D139&amp;"","Value#"&amp;I$10&amp;"","Account#"&amp;$B139&amp;"","ICP#"&amp;I$7&amp;"","Program#"&amp;I$8&amp;"","Movements#"&amp;$E139&amp;"","Data_Category#"&amp;I$3&amp;"","Reporting#"&amp;I$9&amp;"","ECP#"&amp;I$6&amp;"")/1000000,[2]!Hsgetvalue(I$12,"Scenario#"&amp;I$2&amp;"","Year#"&amp;I$5&amp;"","Period#"&amp;I$4&amp;"","View#"&amp;I$11&amp;"","Entity#"&amp;$D139&amp;"","Value#"&amp;I$10&amp;"","Account#"&amp;$B139&amp;"","ICP#"&amp;I$7&amp;"","Program#"&amp;I$8&amp;"","Movements#"&amp;$E139&amp;"","Data_Category#"&amp;I$3&amp;"","Reporting#"&amp;I$9&amp;"","ECP#"&amp;I$6&amp;""))</f>
        <v>#NAME?</v>
      </c>
      <c r="J139" s="123" t="e">
        <f ca="1">IFERROR([2]!Hsgetvalue(J$12,"Scenario#"&amp;J$2&amp;"","Year#"&amp;J$5&amp;"","Period#"&amp;J$4&amp;"","View#"&amp;J$11&amp;"","Entity#"&amp;$D139&amp;"","Value#"&amp;J$10&amp;"","Account#"&amp;$B139&amp;"","ICP#"&amp;J$7&amp;"","Program#"&amp;J$8&amp;"","Movements#"&amp;$E139&amp;"","Data_Category#"&amp;J$3&amp;"","Reporting#"&amp;J$9&amp;"","ECP#"&amp;J$6&amp;"")/1000000,[2]!Hsgetvalue(J$12,"Scenario#"&amp;J$2&amp;"","Year#"&amp;J$5&amp;"","Period#"&amp;J$4&amp;"","View#"&amp;J$11&amp;"","Entity#"&amp;$D139&amp;"","Value#"&amp;J$10&amp;"","Account#"&amp;$B139&amp;"","ICP#"&amp;J$7&amp;"","Program#"&amp;J$8&amp;"","Movements#"&amp;$E139&amp;"","Data_Category#"&amp;J$3&amp;"","Reporting#"&amp;J$9&amp;"","ECP#"&amp;J$6&amp;""))</f>
        <v>#NAME?</v>
      </c>
      <c r="K139" s="123" t="e">
        <f ca="1">IFERROR([2]!Hsgetvalue(K$12,"Scenario#"&amp;K$2&amp;"","Year#"&amp;K$5&amp;"","Period#"&amp;K$4&amp;"","View#"&amp;K$11&amp;"","Entity#"&amp;$D139&amp;"","Value#"&amp;K$10&amp;"","Account#"&amp;$B139&amp;"","ICP#"&amp;K$7&amp;"","Program#"&amp;K$8&amp;"","Movements#"&amp;$E139&amp;"","Data_Category#"&amp;K$3&amp;"","Reporting#"&amp;K$9&amp;"","ECP#"&amp;K$6&amp;"")/1000000,[2]!Hsgetvalue(K$12,"Scenario#"&amp;K$2&amp;"","Year#"&amp;K$5&amp;"","Period#"&amp;K$4&amp;"","View#"&amp;K$11&amp;"","Entity#"&amp;$D139&amp;"","Value#"&amp;K$10&amp;"","Account#"&amp;$B139&amp;"","ICP#"&amp;K$7&amp;"","Program#"&amp;K$8&amp;"","Movements#"&amp;$E139&amp;"","Data_Category#"&amp;K$3&amp;"","Reporting#"&amp;K$9&amp;"","ECP#"&amp;K$6&amp;""))</f>
        <v>#NAME?</v>
      </c>
      <c r="L139" s="123" t="e">
        <f ca="1">IFERROR([2]!Hsgetvalue(L$12,"Scenario#"&amp;L$2&amp;"","Year#"&amp;L$5&amp;"","Period#"&amp;L$4&amp;"","View#"&amp;L$11&amp;"","Entity#"&amp;$D139&amp;"","Value#"&amp;L$10&amp;"","Account#"&amp;$B139&amp;"","ICP#"&amp;L$7&amp;"","Program#"&amp;L$8&amp;"","Movements#"&amp;$E139&amp;"","Data_Category#"&amp;L$3&amp;"","Reporting#"&amp;L$9&amp;"","ECP#"&amp;L$6&amp;"")/1000000,[2]!Hsgetvalue(L$12,"Scenario#"&amp;L$2&amp;"","Year#"&amp;L$5&amp;"","Period#"&amp;L$4&amp;"","View#"&amp;L$11&amp;"","Entity#"&amp;$D139&amp;"","Value#"&amp;L$10&amp;"","Account#"&amp;$B139&amp;"","ICP#"&amp;L$7&amp;"","Program#"&amp;L$8&amp;"","Movements#"&amp;$E139&amp;"","Data_Category#"&amp;L$3&amp;"","Reporting#"&amp;L$9&amp;"","ECP#"&amp;L$6&amp;""))</f>
        <v>#NAME?</v>
      </c>
      <c r="M139" s="123" t="e">
        <f ca="1">IFERROR([2]!Hsgetvalue(M$12,"Scenario#"&amp;M$2&amp;"","Year#"&amp;M$5&amp;"","Period#"&amp;M$4&amp;"","View#"&amp;M$11&amp;"","Entity#"&amp;$D139&amp;"","Value#"&amp;M$10&amp;"","Account#"&amp;$B139&amp;"","ICP#"&amp;M$7&amp;"","Program#"&amp;M$8&amp;"","Movements#"&amp;$E139&amp;"","Data_Category#"&amp;M$3&amp;"","Reporting#"&amp;M$9&amp;"","ECP#"&amp;M$6&amp;"")/1000000,[2]!Hsgetvalue(M$12,"Scenario#"&amp;M$2&amp;"","Year#"&amp;M$5&amp;"","Period#"&amp;M$4&amp;"","View#"&amp;M$11&amp;"","Entity#"&amp;$D139&amp;"","Value#"&amp;M$10&amp;"","Account#"&amp;$B139&amp;"","ICP#"&amp;M$7&amp;"","Program#"&amp;M$8&amp;"","Movements#"&amp;$E139&amp;"","Data_Category#"&amp;M$3&amp;"","Reporting#"&amp;M$9&amp;"","ECP#"&amp;M$6&amp;""))</f>
        <v>#NAME?</v>
      </c>
      <c r="P139" s="45" t="e">
        <f ca="1">SUM(I136:I137)-I139</f>
        <v>#NAME?</v>
      </c>
      <c r="Q139" s="45" t="e">
        <f t="shared" ref="Q139:S139" ca="1" si="21">SUM(J136:J137)-J139</f>
        <v>#NAME?</v>
      </c>
      <c r="R139" s="45" t="e">
        <f t="shared" ca="1" si="21"/>
        <v>#NAME?</v>
      </c>
      <c r="S139" s="45" t="e">
        <f t="shared" ca="1" si="21"/>
        <v>#NAME?</v>
      </c>
      <c r="T139" s="45" t="e">
        <f ca="1">SUM(M136:M137)-M139</f>
        <v>#NAME?</v>
      </c>
    </row>
    <row r="140" spans="2:20" ht="12" customHeight="1" x14ac:dyDescent="0.25">
      <c r="B140" s="12" t="s">
        <v>68</v>
      </c>
      <c r="C140" s="12"/>
      <c r="D140" s="11"/>
      <c r="E140" s="11"/>
      <c r="G140" s="118" t="s">
        <v>166</v>
      </c>
      <c r="H140" s="120"/>
      <c r="I140" s="120"/>
      <c r="J140" s="120"/>
      <c r="K140" s="120"/>
      <c r="L140" s="120"/>
      <c r="M140" s="120"/>
      <c r="P140" s="45" t="e">
        <f ca="1">I134-I139</f>
        <v>#NAME?</v>
      </c>
      <c r="Q140" s="45" t="e">
        <f ca="1">J134-J139</f>
        <v>#NAME?</v>
      </c>
      <c r="R140" s="45" t="e">
        <f t="shared" ref="R140:S140" ca="1" si="22">K134-K139</f>
        <v>#NAME?</v>
      </c>
      <c r="S140" s="45" t="e">
        <f t="shared" ca="1" si="22"/>
        <v>#NAME?</v>
      </c>
      <c r="T140" s="45" t="e">
        <f ca="1">M134-M139</f>
        <v>#NAME?</v>
      </c>
    </row>
    <row r="141" spans="2:20" ht="12" customHeight="1" x14ac:dyDescent="0.25">
      <c r="B141" s="12" t="s">
        <v>255</v>
      </c>
      <c r="C141" s="12" t="s">
        <v>256</v>
      </c>
      <c r="D141" s="11" t="s">
        <v>454</v>
      </c>
      <c r="E141" s="11" t="s">
        <v>34</v>
      </c>
      <c r="G141" s="31" t="s">
        <v>257</v>
      </c>
      <c r="H141" s="119" t="e">
        <f ca="1">IFERROR([2]!Hsgetvalue(H$12,"Scenario#"&amp;H$2&amp;"","Year#"&amp;H$5&amp;"","Period#"&amp;H$4&amp;"","View#"&amp;H$11&amp;"","Entity#"&amp;$D141&amp;"","Value#"&amp;H$10&amp;"","Account#"&amp;$B141&amp;"","ICP#"&amp;H$7&amp;"","Program#"&amp;H$8&amp;"","Movements#"&amp;$E141&amp;"","Data_Category#"&amp;H$3&amp;"","Reporting#"&amp;H$9&amp;"","ECP#"&amp;H$6&amp;"")/1000000,[2]!Hsgetvalue(H$12,"Scenario#"&amp;H$2&amp;"","Year#"&amp;H$5&amp;"","Period#"&amp;H$4&amp;"","View#"&amp;H$11&amp;"","Entity#"&amp;$D141&amp;"","Value#"&amp;H$10&amp;"","Account#"&amp;$B141&amp;"","ICP#"&amp;H$7&amp;"","Program#"&amp;H$8&amp;"","Movements#"&amp;$E141&amp;"","Data_Category#"&amp;H$3&amp;"","Reporting#"&amp;H$9&amp;"","ECP#"&amp;H$6&amp;""))</f>
        <v>#NAME?</v>
      </c>
      <c r="I141" s="119" t="e">
        <f ca="1">IFERROR([2]!Hsgetvalue(I$12,"Scenario#"&amp;I$2&amp;"","Year#"&amp;I$5&amp;"","Period#"&amp;I$4&amp;"","View#"&amp;I$11&amp;"","Entity#"&amp;$D141&amp;"","Value#"&amp;I$10&amp;"","Account#"&amp;$B141&amp;"","ICP#"&amp;I$7&amp;"","Program#"&amp;I$8&amp;"","Movements#"&amp;$E141&amp;"","Data_Category#"&amp;I$3&amp;"","Reporting#"&amp;I$9&amp;"","ECP#"&amp;I$6&amp;"")/1000000,[2]!Hsgetvalue(I$12,"Scenario#"&amp;I$2&amp;"","Year#"&amp;I$5&amp;"","Period#"&amp;I$4&amp;"","View#"&amp;I$11&amp;"","Entity#"&amp;$D141&amp;"","Value#"&amp;I$10&amp;"","Account#"&amp;$B141&amp;"","ICP#"&amp;I$7&amp;"","Program#"&amp;I$8&amp;"","Movements#"&amp;$E141&amp;"","Data_Category#"&amp;I$3&amp;"","Reporting#"&amp;I$9&amp;"","ECP#"&amp;I$6&amp;""))</f>
        <v>#NAME?</v>
      </c>
      <c r="J141" s="119" t="e">
        <f ca="1">IFERROR([2]!Hsgetvalue(J$12,"Scenario#"&amp;J$2&amp;"","Year#"&amp;J$5&amp;"","Period#"&amp;J$4&amp;"","View#"&amp;J$11&amp;"","Entity#"&amp;$D141&amp;"","Value#"&amp;J$10&amp;"","Account#"&amp;$B141&amp;"","ICP#"&amp;J$7&amp;"","Program#"&amp;J$8&amp;"","Movements#"&amp;$E141&amp;"","Data_Category#"&amp;J$3&amp;"","Reporting#"&amp;J$9&amp;"","ECP#"&amp;J$6&amp;"")/1000000,[2]!Hsgetvalue(J$12,"Scenario#"&amp;J$2&amp;"","Year#"&amp;J$5&amp;"","Period#"&amp;J$4&amp;"","View#"&amp;J$11&amp;"","Entity#"&amp;$D141&amp;"","Value#"&amp;J$10&amp;"","Account#"&amp;$B141&amp;"","ICP#"&amp;J$7&amp;"","Program#"&amp;J$8&amp;"","Movements#"&amp;$E141&amp;"","Data_Category#"&amp;J$3&amp;"","Reporting#"&amp;J$9&amp;"","ECP#"&amp;J$6&amp;""))</f>
        <v>#NAME?</v>
      </c>
      <c r="K141" s="119" t="e">
        <f ca="1">IFERROR([2]!Hsgetvalue(K$12,"Scenario#"&amp;K$2&amp;"","Year#"&amp;K$5&amp;"","Period#"&amp;K$4&amp;"","View#"&amp;K$11&amp;"","Entity#"&amp;$D141&amp;"","Value#"&amp;K$10&amp;"","Account#"&amp;$B141&amp;"","ICP#"&amp;K$7&amp;"","Program#"&amp;K$8&amp;"","Movements#"&amp;$E141&amp;"","Data_Category#"&amp;K$3&amp;"","Reporting#"&amp;K$9&amp;"","ECP#"&amp;K$6&amp;"")/1000000,[2]!Hsgetvalue(K$12,"Scenario#"&amp;K$2&amp;"","Year#"&amp;K$5&amp;"","Period#"&amp;K$4&amp;"","View#"&amp;K$11&amp;"","Entity#"&amp;$D141&amp;"","Value#"&amp;K$10&amp;"","Account#"&amp;$B141&amp;"","ICP#"&amp;K$7&amp;"","Program#"&amp;K$8&amp;"","Movements#"&amp;$E141&amp;"","Data_Category#"&amp;K$3&amp;"","Reporting#"&amp;K$9&amp;"","ECP#"&amp;K$6&amp;""))</f>
        <v>#NAME?</v>
      </c>
      <c r="L141" s="119" t="e">
        <f ca="1">IFERROR([2]!Hsgetvalue(L$12,"Scenario#"&amp;L$2&amp;"","Year#"&amp;L$5&amp;"","Period#"&amp;L$4&amp;"","View#"&amp;L$11&amp;"","Entity#"&amp;$D141&amp;"","Value#"&amp;L$10&amp;"","Account#"&amp;$B141&amp;"","ICP#"&amp;L$7&amp;"","Program#"&amp;L$8&amp;"","Movements#"&amp;$E141&amp;"","Data_Category#"&amp;L$3&amp;"","Reporting#"&amp;L$9&amp;"","ECP#"&amp;L$6&amp;"")/1000000,[2]!Hsgetvalue(L$12,"Scenario#"&amp;L$2&amp;"","Year#"&amp;L$5&amp;"","Period#"&amp;L$4&amp;"","View#"&amp;L$11&amp;"","Entity#"&amp;$D141&amp;"","Value#"&amp;L$10&amp;"","Account#"&amp;$B141&amp;"","ICP#"&amp;L$7&amp;"","Program#"&amp;L$8&amp;"","Movements#"&amp;$E141&amp;"","Data_Category#"&amp;L$3&amp;"","Reporting#"&amp;L$9&amp;"","ECP#"&amp;L$6&amp;""))</f>
        <v>#NAME?</v>
      </c>
      <c r="M141" s="119" t="e">
        <f ca="1">IFERROR([2]!Hsgetvalue(M$12,"Scenario#"&amp;M$2&amp;"","Year#"&amp;M$5&amp;"","Period#"&amp;M$4&amp;"","View#"&amp;M$11&amp;"","Entity#"&amp;$D141&amp;"","Value#"&amp;M$10&amp;"","Account#"&amp;$B141&amp;"","ICP#"&amp;M$7&amp;"","Program#"&amp;M$8&amp;"","Movements#"&amp;$E141&amp;"","Data_Category#"&amp;M$3&amp;"","Reporting#"&amp;M$9&amp;"","ECP#"&amp;M$6&amp;"")/1000000,[2]!Hsgetvalue(M$12,"Scenario#"&amp;M$2&amp;"","Year#"&amp;M$5&amp;"","Period#"&amp;M$4&amp;"","View#"&amp;M$11&amp;"","Entity#"&amp;$D141&amp;"","Value#"&amp;M$10&amp;"","Account#"&amp;$B141&amp;"","ICP#"&amp;M$7&amp;"","Program#"&amp;M$8&amp;"","Movements#"&amp;$E141&amp;"","Data_Category#"&amp;M$3&amp;"","Reporting#"&amp;M$9&amp;"","ECP#"&amp;M$6&amp;""))</f>
        <v>#NAME?</v>
      </c>
      <c r="P141" s="45" t="e">
        <f ca="1">+I123+I125+I126+I127-I96-I100-I101-I102-I141</f>
        <v>#NAME?</v>
      </c>
      <c r="Q141" s="45" t="e">
        <f t="shared" ref="Q141:T141" ca="1" si="23">+J123+J125+J126+J127-J96-J100-J101-J102-J141</f>
        <v>#NAME?</v>
      </c>
      <c r="R141" s="45" t="e">
        <f t="shared" ca="1" si="23"/>
        <v>#NAME?</v>
      </c>
      <c r="S141" s="45" t="e">
        <f t="shared" ca="1" si="23"/>
        <v>#NAME?</v>
      </c>
      <c r="T141" s="45" t="e">
        <f t="shared" ca="1" si="23"/>
        <v>#NAME?</v>
      </c>
    </row>
    <row r="142" spans="2:20" ht="12" customHeight="1" x14ac:dyDescent="0.25">
      <c r="B142" s="12" t="s">
        <v>258</v>
      </c>
      <c r="C142" s="12" t="s">
        <v>259</v>
      </c>
      <c r="D142" s="11" t="s">
        <v>454</v>
      </c>
      <c r="E142" s="11" t="s">
        <v>34</v>
      </c>
      <c r="G142" s="31" t="s">
        <v>458</v>
      </c>
      <c r="H142" s="119" t="e">
        <f ca="1">IFERROR([2]!Hsgetvalue(H$12,"Scenario#"&amp;H$2&amp;"","Year#"&amp;H$5&amp;"","Period#"&amp;H$4&amp;"","View#"&amp;H$11&amp;"","Entity#"&amp;$D142&amp;"","Value#"&amp;H$10&amp;"","Account#"&amp;$B142&amp;"","ICP#"&amp;H$7&amp;"","Program#"&amp;H$8&amp;"","Movements#"&amp;$E142&amp;"","Data_Category#"&amp;H$3&amp;"","Reporting#"&amp;H$9&amp;"","ECP#"&amp;H$6&amp;"")/1000000,[2]!Hsgetvalue(H$12,"Scenario#"&amp;H$2&amp;"","Year#"&amp;H$5&amp;"","Period#"&amp;H$4&amp;"","View#"&amp;H$11&amp;"","Entity#"&amp;$D142&amp;"","Value#"&amp;H$10&amp;"","Account#"&amp;$B142&amp;"","ICP#"&amp;H$7&amp;"","Program#"&amp;H$8&amp;"","Movements#"&amp;$E142&amp;"","Data_Category#"&amp;H$3&amp;"","Reporting#"&amp;H$9&amp;"","ECP#"&amp;H$6&amp;""))</f>
        <v>#NAME?</v>
      </c>
      <c r="I142" s="119" t="e">
        <f ca="1">IFERROR([2]!Hsgetvalue(I$12,"Scenario#"&amp;I$2&amp;"","Year#"&amp;I$5&amp;"","Period#"&amp;I$4&amp;"","View#"&amp;I$11&amp;"","Entity#"&amp;$D142&amp;"","Value#"&amp;I$10&amp;"","Account#"&amp;$B142&amp;"","ICP#"&amp;I$7&amp;"","Program#"&amp;I$8&amp;"","Movements#"&amp;$E142&amp;"","Data_Category#"&amp;I$3&amp;"","Reporting#"&amp;I$9&amp;"","ECP#"&amp;I$6&amp;"")/1000000,[2]!Hsgetvalue(I$12,"Scenario#"&amp;I$2&amp;"","Year#"&amp;I$5&amp;"","Period#"&amp;I$4&amp;"","View#"&amp;I$11&amp;"","Entity#"&amp;$D142&amp;"","Value#"&amp;I$10&amp;"","Account#"&amp;$B142&amp;"","ICP#"&amp;I$7&amp;"","Program#"&amp;I$8&amp;"","Movements#"&amp;$E142&amp;"","Data_Category#"&amp;I$3&amp;"","Reporting#"&amp;I$9&amp;"","ECP#"&amp;I$6&amp;""))</f>
        <v>#NAME?</v>
      </c>
      <c r="J142" s="119" t="e">
        <f ca="1">IFERROR([2]!Hsgetvalue(J$12,"Scenario#"&amp;J$2&amp;"","Year#"&amp;J$5&amp;"","Period#"&amp;J$4&amp;"","View#"&amp;J$11&amp;"","Entity#"&amp;$D142&amp;"","Value#"&amp;J$10&amp;"","Account#"&amp;$B142&amp;"","ICP#"&amp;J$7&amp;"","Program#"&amp;J$8&amp;"","Movements#"&amp;$E142&amp;"","Data_Category#"&amp;J$3&amp;"","Reporting#"&amp;J$9&amp;"","ECP#"&amp;J$6&amp;"")/1000000,[2]!Hsgetvalue(J$12,"Scenario#"&amp;J$2&amp;"","Year#"&amp;J$5&amp;"","Period#"&amp;J$4&amp;"","View#"&amp;J$11&amp;"","Entity#"&amp;$D142&amp;"","Value#"&amp;J$10&amp;"","Account#"&amp;$B142&amp;"","ICP#"&amp;J$7&amp;"","Program#"&amp;J$8&amp;"","Movements#"&amp;$E142&amp;"","Data_Category#"&amp;J$3&amp;"","Reporting#"&amp;J$9&amp;"","ECP#"&amp;J$6&amp;""))</f>
        <v>#NAME?</v>
      </c>
      <c r="K142" s="119" t="e">
        <f ca="1">IFERROR([2]!Hsgetvalue(K$12,"Scenario#"&amp;K$2&amp;"","Year#"&amp;K$5&amp;"","Period#"&amp;K$4&amp;"","View#"&amp;K$11&amp;"","Entity#"&amp;$D142&amp;"","Value#"&amp;K$10&amp;"","Account#"&amp;$B142&amp;"","ICP#"&amp;K$7&amp;"","Program#"&amp;K$8&amp;"","Movements#"&amp;$E142&amp;"","Data_Category#"&amp;K$3&amp;"","Reporting#"&amp;K$9&amp;"","ECP#"&amp;K$6&amp;"")/1000000,[2]!Hsgetvalue(K$12,"Scenario#"&amp;K$2&amp;"","Year#"&amp;K$5&amp;"","Period#"&amp;K$4&amp;"","View#"&amp;K$11&amp;"","Entity#"&amp;$D142&amp;"","Value#"&amp;K$10&amp;"","Account#"&amp;$B142&amp;"","ICP#"&amp;K$7&amp;"","Program#"&amp;K$8&amp;"","Movements#"&amp;$E142&amp;"","Data_Category#"&amp;K$3&amp;"","Reporting#"&amp;K$9&amp;"","ECP#"&amp;K$6&amp;""))</f>
        <v>#NAME?</v>
      </c>
      <c r="L142" s="119" t="e">
        <f ca="1">IFERROR([2]!Hsgetvalue(L$12,"Scenario#"&amp;L$2&amp;"","Year#"&amp;L$5&amp;"","Period#"&amp;L$4&amp;"","View#"&amp;L$11&amp;"","Entity#"&amp;$D142&amp;"","Value#"&amp;L$10&amp;"","Account#"&amp;$B142&amp;"","ICP#"&amp;L$7&amp;"","Program#"&amp;L$8&amp;"","Movements#"&amp;$E142&amp;"","Data_Category#"&amp;L$3&amp;"","Reporting#"&amp;L$9&amp;"","ECP#"&amp;L$6&amp;"")/1000000,[2]!Hsgetvalue(L$12,"Scenario#"&amp;L$2&amp;"","Year#"&amp;L$5&amp;"","Period#"&amp;L$4&amp;"","View#"&amp;L$11&amp;"","Entity#"&amp;$D142&amp;"","Value#"&amp;L$10&amp;"","Account#"&amp;$B142&amp;"","ICP#"&amp;L$7&amp;"","Program#"&amp;L$8&amp;"","Movements#"&amp;$E142&amp;"","Data_Category#"&amp;L$3&amp;"","Reporting#"&amp;L$9&amp;"","ECP#"&amp;L$6&amp;""))</f>
        <v>#NAME?</v>
      </c>
      <c r="M142" s="119" t="e">
        <f ca="1">IFERROR([2]!Hsgetvalue(M$12,"Scenario#"&amp;M$2&amp;"","Year#"&amp;M$5&amp;"","Period#"&amp;M$4&amp;"","View#"&amp;M$11&amp;"","Entity#"&amp;$D142&amp;"","Value#"&amp;M$10&amp;"","Account#"&amp;$B142&amp;"","ICP#"&amp;M$7&amp;"","Program#"&amp;M$8&amp;"","Movements#"&amp;$E142&amp;"","Data_Category#"&amp;M$3&amp;"","Reporting#"&amp;M$9&amp;"","ECP#"&amp;M$6&amp;"")/1000000,[2]!Hsgetvalue(M$12,"Scenario#"&amp;M$2&amp;"","Year#"&amp;M$5&amp;"","Period#"&amp;M$4&amp;"","View#"&amp;M$11&amp;"","Entity#"&amp;$D142&amp;"","Value#"&amp;M$10&amp;"","Account#"&amp;$B142&amp;"","ICP#"&amp;M$7&amp;"","Program#"&amp;M$8&amp;"","Movements#"&amp;$E142&amp;"","Data_Category#"&amp;M$3&amp;"","Reporting#"&amp;M$9&amp;"","ECP#"&amp;M$6&amp;""))</f>
        <v>#NAME?</v>
      </c>
      <c r="P142" s="45" t="e">
        <f ca="1">I133-I108+I105-I142</f>
        <v>#NAME?</v>
      </c>
      <c r="Q142" s="45" t="e">
        <f t="shared" ref="Q142:T142" ca="1" si="24">J133-J108+J105-J142</f>
        <v>#NAME?</v>
      </c>
      <c r="R142" s="45" t="e">
        <f t="shared" ca="1" si="24"/>
        <v>#NAME?</v>
      </c>
      <c r="S142" s="45" t="e">
        <f t="shared" ca="1" si="24"/>
        <v>#NAME?</v>
      </c>
      <c r="T142" s="45" t="e">
        <f t="shared" ca="1" si="24"/>
        <v>#NAME?</v>
      </c>
    </row>
    <row r="143" spans="2:20" ht="12.75" customHeight="1" thickBot="1" x14ac:dyDescent="0.3">
      <c r="B143" s="12" t="s">
        <v>260</v>
      </c>
      <c r="C143" s="12" t="s">
        <v>261</v>
      </c>
      <c r="D143" s="11" t="s">
        <v>454</v>
      </c>
      <c r="E143" s="12" t="s">
        <v>34</v>
      </c>
      <c r="G143" s="113" t="s">
        <v>459</v>
      </c>
      <c r="H143" s="124" t="e">
        <f ca="1">IFERROR([2]!Hsgetvalue(H$12,"Scenario#"&amp;H$2&amp;"","Year#"&amp;H$5&amp;"","Period#"&amp;H$4&amp;"","View#"&amp;H$11&amp;"","Entity#"&amp;$D143&amp;"","Value#"&amp;H$10&amp;"","Account#"&amp;$B143&amp;"","ICP#"&amp;H$7&amp;"","Program#"&amp;H$8&amp;"","Movements#"&amp;$E143&amp;"","Data_Category#"&amp;H$3&amp;"","Reporting#"&amp;H$9&amp;"","ECP#"&amp;H$6&amp;"")/1000000,[2]!Hsgetvalue(H$12,"Scenario#"&amp;H$2&amp;"","Year#"&amp;H$5&amp;"","Period#"&amp;H$4&amp;"","View#"&amp;H$11&amp;"","Entity#"&amp;$D143&amp;"","Value#"&amp;H$10&amp;"","Account#"&amp;$B143&amp;"","ICP#"&amp;H$7&amp;"","Program#"&amp;H$8&amp;"","Movements#"&amp;$E143&amp;"","Data_Category#"&amp;H$3&amp;"","Reporting#"&amp;H$9&amp;"","ECP#"&amp;H$6&amp;""))</f>
        <v>#NAME?</v>
      </c>
      <c r="I143" s="124" t="e">
        <f ca="1">IFERROR([2]!Hsgetvalue(I$12,"Scenario#"&amp;I$2&amp;"","Year#"&amp;I$5&amp;"","Period#"&amp;I$4&amp;"","View#"&amp;I$11&amp;"","Entity#"&amp;$D143&amp;"","Value#"&amp;I$10&amp;"","Account#"&amp;$B143&amp;"","ICP#"&amp;I$7&amp;"","Program#"&amp;I$8&amp;"","Movements#"&amp;$E143&amp;"","Data_Category#"&amp;I$3&amp;"","Reporting#"&amp;I$9&amp;"","ECP#"&amp;I$6&amp;"")/1000000,[2]!Hsgetvalue(I$12,"Scenario#"&amp;I$2&amp;"","Year#"&amp;I$5&amp;"","Period#"&amp;I$4&amp;"","View#"&amp;I$11&amp;"","Entity#"&amp;$D143&amp;"","Value#"&amp;I$10&amp;"","Account#"&amp;$B143&amp;"","ICP#"&amp;I$7&amp;"","Program#"&amp;I$8&amp;"","Movements#"&amp;$E143&amp;"","Data_Category#"&amp;I$3&amp;"","Reporting#"&amp;I$9&amp;"","ECP#"&amp;I$6&amp;""))</f>
        <v>#NAME?</v>
      </c>
      <c r="J143" s="124" t="e">
        <f ca="1">IFERROR([2]!Hsgetvalue(J$12,"Scenario#"&amp;J$2&amp;"","Year#"&amp;J$5&amp;"","Period#"&amp;J$4&amp;"","View#"&amp;J$11&amp;"","Entity#"&amp;$D143&amp;"","Value#"&amp;J$10&amp;"","Account#"&amp;$B143&amp;"","ICP#"&amp;J$7&amp;"","Program#"&amp;J$8&amp;"","Movements#"&amp;$E143&amp;"","Data_Category#"&amp;J$3&amp;"","Reporting#"&amp;J$9&amp;"","ECP#"&amp;J$6&amp;"")/1000000,[2]!Hsgetvalue(J$12,"Scenario#"&amp;J$2&amp;"","Year#"&amp;J$5&amp;"","Period#"&amp;J$4&amp;"","View#"&amp;J$11&amp;"","Entity#"&amp;$D143&amp;"","Value#"&amp;J$10&amp;"","Account#"&amp;$B143&amp;"","ICP#"&amp;J$7&amp;"","Program#"&amp;J$8&amp;"","Movements#"&amp;$E143&amp;"","Data_Category#"&amp;J$3&amp;"","Reporting#"&amp;J$9&amp;"","ECP#"&amp;J$6&amp;""))</f>
        <v>#NAME?</v>
      </c>
      <c r="K143" s="124" t="e">
        <f ca="1">IFERROR([2]!Hsgetvalue(K$12,"Scenario#"&amp;K$2&amp;"","Year#"&amp;K$5&amp;"","Period#"&amp;K$4&amp;"","View#"&amp;K$11&amp;"","Entity#"&amp;$D143&amp;"","Value#"&amp;K$10&amp;"","Account#"&amp;$B143&amp;"","ICP#"&amp;K$7&amp;"","Program#"&amp;K$8&amp;"","Movements#"&amp;$E143&amp;"","Data_Category#"&amp;K$3&amp;"","Reporting#"&amp;K$9&amp;"","ECP#"&amp;K$6&amp;"")/1000000,[2]!Hsgetvalue(K$12,"Scenario#"&amp;K$2&amp;"","Year#"&amp;K$5&amp;"","Period#"&amp;K$4&amp;"","View#"&amp;K$11&amp;"","Entity#"&amp;$D143&amp;"","Value#"&amp;K$10&amp;"","Account#"&amp;$B143&amp;"","ICP#"&amp;K$7&amp;"","Program#"&amp;K$8&amp;"","Movements#"&amp;$E143&amp;"","Data_Category#"&amp;K$3&amp;"","Reporting#"&amp;K$9&amp;"","ECP#"&amp;K$6&amp;""))</f>
        <v>#NAME?</v>
      </c>
      <c r="L143" s="124" t="e">
        <f ca="1">IFERROR([2]!Hsgetvalue(L$12,"Scenario#"&amp;L$2&amp;"","Year#"&amp;L$5&amp;"","Period#"&amp;L$4&amp;"","View#"&amp;L$11&amp;"","Entity#"&amp;$D143&amp;"","Value#"&amp;L$10&amp;"","Account#"&amp;$B143&amp;"","ICP#"&amp;L$7&amp;"","Program#"&amp;L$8&amp;"","Movements#"&amp;$E143&amp;"","Data_Category#"&amp;L$3&amp;"","Reporting#"&amp;L$9&amp;"","ECP#"&amp;L$6&amp;"")/1000000,[2]!Hsgetvalue(L$12,"Scenario#"&amp;L$2&amp;"","Year#"&amp;L$5&amp;"","Period#"&amp;L$4&amp;"","View#"&amp;L$11&amp;"","Entity#"&amp;$D143&amp;"","Value#"&amp;L$10&amp;"","Account#"&amp;$B143&amp;"","ICP#"&amp;L$7&amp;"","Program#"&amp;L$8&amp;"","Movements#"&amp;$E143&amp;"","Data_Category#"&amp;L$3&amp;"","Reporting#"&amp;L$9&amp;"","ECP#"&amp;L$6&amp;""))</f>
        <v>#NAME?</v>
      </c>
      <c r="M143" s="124" t="e">
        <f ca="1">IFERROR([2]!Hsgetvalue(M$12,"Scenario#"&amp;M$2&amp;"","Year#"&amp;M$5&amp;"","Period#"&amp;M$4&amp;"","View#"&amp;M$11&amp;"","Entity#"&amp;$D143&amp;"","Value#"&amp;M$10&amp;"","Account#"&amp;$B143&amp;"","ICP#"&amp;M$7&amp;"","Program#"&amp;M$8&amp;"","Movements#"&amp;$E143&amp;"","Data_Category#"&amp;M$3&amp;"","Reporting#"&amp;M$9&amp;"","ECP#"&amp;M$6&amp;"")/1000000,[2]!Hsgetvalue(M$12,"Scenario#"&amp;M$2&amp;"","Year#"&amp;M$5&amp;"","Period#"&amp;M$4&amp;"","View#"&amp;M$11&amp;"","Entity#"&amp;$D143&amp;"","Value#"&amp;M$10&amp;"","Account#"&amp;$B143&amp;"","ICP#"&amp;M$7&amp;"","Program#"&amp;M$8&amp;"","Movements#"&amp;$E143&amp;"","Data_Category#"&amp;M$3&amp;"","Reporting#"&amp;M$9&amp;"","ECP#"&amp;M$6&amp;""))</f>
        <v>#NAME?</v>
      </c>
      <c r="P143" s="45" t="e">
        <f ca="1">I108-I133-I143</f>
        <v>#NAME?</v>
      </c>
      <c r="Q143" s="45" t="e">
        <f t="shared" ref="Q143:T143" ca="1" si="25">J108-J133-J143</f>
        <v>#NAME?</v>
      </c>
      <c r="R143" s="45" t="e">
        <f t="shared" ca="1" si="25"/>
        <v>#NAME?</v>
      </c>
      <c r="S143" s="45" t="e">
        <f t="shared" ca="1" si="25"/>
        <v>#NAME?</v>
      </c>
      <c r="T143" s="45" t="e">
        <f t="shared" ca="1" si="25"/>
        <v>#NAME?</v>
      </c>
    </row>
    <row r="144" spans="2:20" x14ac:dyDescent="0.25">
      <c r="B144" t="s">
        <v>68</v>
      </c>
    </row>
    <row r="145" spans="2:20" x14ac:dyDescent="0.25">
      <c r="B145" t="s">
        <v>68</v>
      </c>
      <c r="G145" s="19" t="s">
        <v>369</v>
      </c>
      <c r="H145" s="5"/>
      <c r="I145" s="5"/>
      <c r="J145" s="5"/>
      <c r="K145" s="5"/>
    </row>
    <row r="146" spans="2:20" x14ac:dyDescent="0.25">
      <c r="B146" t="s">
        <v>68</v>
      </c>
      <c r="G146" s="13"/>
      <c r="H146" s="13"/>
      <c r="I146" s="13"/>
      <c r="J146" s="13"/>
      <c r="K146" s="13"/>
      <c r="L146" s="13"/>
      <c r="M146" s="13"/>
    </row>
    <row r="147" spans="2:20" ht="12.75" customHeight="1" x14ac:dyDescent="0.25">
      <c r="B147" t="s">
        <v>68</v>
      </c>
      <c r="G147" s="7"/>
      <c r="H147" s="126" t="s">
        <v>395</v>
      </c>
      <c r="I147" s="126" t="s">
        <v>19</v>
      </c>
      <c r="J147" s="126" t="s">
        <v>20</v>
      </c>
      <c r="K147" s="126" t="s">
        <v>20</v>
      </c>
      <c r="L147" s="126" t="s">
        <v>22</v>
      </c>
      <c r="M147" s="126" t="s">
        <v>450</v>
      </c>
    </row>
    <row r="148" spans="2:20" ht="12" customHeight="1" x14ac:dyDescent="0.25">
      <c r="B148" t="s">
        <v>68</v>
      </c>
      <c r="G148" s="7"/>
      <c r="H148" s="126" t="s">
        <v>451</v>
      </c>
      <c r="I148" s="126" t="s">
        <v>23</v>
      </c>
      <c r="J148" s="126" t="s">
        <v>24</v>
      </c>
      <c r="K148" s="216" t="s">
        <v>25</v>
      </c>
      <c r="L148" s="216"/>
      <c r="M148" s="216"/>
    </row>
    <row r="149" spans="2:20" ht="12.75" customHeight="1" x14ac:dyDescent="0.25">
      <c r="B149" s="8" t="s">
        <v>26</v>
      </c>
      <c r="C149" s="8" t="s">
        <v>27</v>
      </c>
      <c r="D149" s="8" t="s">
        <v>28</v>
      </c>
      <c r="E149" s="8" t="s">
        <v>29</v>
      </c>
      <c r="G149" s="9"/>
      <c r="H149" s="127" t="s">
        <v>30</v>
      </c>
      <c r="I149" s="127" t="s">
        <v>30</v>
      </c>
      <c r="J149" s="127" t="s">
        <v>30</v>
      </c>
      <c r="K149" s="127" t="s">
        <v>30</v>
      </c>
      <c r="L149" s="127" t="s">
        <v>30</v>
      </c>
      <c r="M149" s="127" t="s">
        <v>30</v>
      </c>
    </row>
    <row r="150" spans="2:20" ht="15" customHeight="1" x14ac:dyDescent="0.25">
      <c r="B150" s="10" t="s">
        <v>68</v>
      </c>
      <c r="C150" s="10"/>
      <c r="D150" s="11"/>
      <c r="E150" s="11"/>
      <c r="G150" s="125" t="s">
        <v>262</v>
      </c>
      <c r="H150" s="20"/>
      <c r="I150" s="20"/>
      <c r="J150" s="20"/>
      <c r="K150" s="20"/>
      <c r="L150" s="20"/>
      <c r="M150" s="20"/>
    </row>
    <row r="151" spans="2:20" ht="12" customHeight="1" x14ac:dyDescent="0.25">
      <c r="B151" s="12" t="s">
        <v>263</v>
      </c>
      <c r="C151" s="12" t="s">
        <v>264</v>
      </c>
      <c r="D151" s="11" t="s">
        <v>454</v>
      </c>
      <c r="E151" s="11" t="s">
        <v>265</v>
      </c>
      <c r="G151" s="20" t="s">
        <v>264</v>
      </c>
      <c r="H151" s="18" t="e">
        <f ca="1">IFERROR([2]!Hsgetvalue(H$12,"Scenario#"&amp;H$2&amp;"","Year#"&amp;H$5&amp;"","Period#"&amp;H$4&amp;"","View#"&amp;H$11&amp;"","Entity#"&amp;$D151&amp;"","Value#"&amp;H$10&amp;"","Account#"&amp;$B151&amp;"","ICP#"&amp;H$7&amp;"","Program#"&amp;H$8&amp;"","Movements#"&amp;$E151&amp;"","Data_Category#"&amp;H$3&amp;"","Reporting#"&amp;H$9&amp;"","ECP#"&amp;H$6&amp;"")/1000000,[2]!Hsgetvalue(H$12,"Scenario#"&amp;H$2&amp;"","Year#"&amp;H$5&amp;"","Period#"&amp;H$4&amp;"","View#"&amp;H$11&amp;"","Entity#"&amp;$D151&amp;"","Value#"&amp;H$10&amp;"","Account#"&amp;$B151&amp;"","ICP#"&amp;H$7&amp;"","Program#"&amp;H$8&amp;"","Movements#"&amp;$E151&amp;"","Data_Category#"&amp;H$3&amp;"","Reporting#"&amp;H$9&amp;"","ECP#"&amp;H$6&amp;""))</f>
        <v>#NAME?</v>
      </c>
      <c r="I151" s="18" t="e">
        <f ca="1">IFERROR([2]!Hsgetvalue(I$12,"Scenario#"&amp;I$2&amp;"","Year#"&amp;I$5&amp;"","Period#"&amp;I$4&amp;"","View#"&amp;I$11&amp;"","Entity#"&amp;$D151&amp;"","Value#"&amp;I$10&amp;"","Account#"&amp;$B151&amp;"","ICP#"&amp;I$7&amp;"","Program#"&amp;I$8&amp;"","Movements#"&amp;$E151&amp;"","Data_Category#"&amp;I$3&amp;"","Reporting#"&amp;I$9&amp;"","ECP#"&amp;I$6&amp;"")/1000000,[2]!Hsgetvalue(I$12,"Scenario#"&amp;I$2&amp;"","Year#"&amp;I$5&amp;"","Period#"&amp;I$4&amp;"","View#"&amp;I$11&amp;"","Entity#"&amp;$D151&amp;"","Value#"&amp;I$10&amp;"","Account#"&amp;$B151&amp;"","ICP#"&amp;I$7&amp;"","Program#"&amp;I$8&amp;"","Movements#"&amp;$E151&amp;"","Data_Category#"&amp;I$3&amp;"","Reporting#"&amp;I$9&amp;"","ECP#"&amp;I$6&amp;""))</f>
        <v>#NAME?</v>
      </c>
      <c r="J151" s="18" t="e">
        <f ca="1">IFERROR([2]!Hsgetvalue(J$12,"Scenario#"&amp;J$2&amp;"","Year#"&amp;J$5&amp;"","Period#"&amp;J$4&amp;"","View#"&amp;J$11&amp;"","Entity#"&amp;$D151&amp;"","Value#"&amp;J$10&amp;"","Account#"&amp;$B151&amp;"","ICP#"&amp;J$7&amp;"","Program#"&amp;J$8&amp;"","Movements#"&amp;$E151&amp;"","Data_Category#"&amp;J$3&amp;"","Reporting#"&amp;J$9&amp;"","ECP#"&amp;J$6&amp;"")/1000000,[2]!Hsgetvalue(J$12,"Scenario#"&amp;J$2&amp;"","Year#"&amp;J$5&amp;"","Period#"&amp;J$4&amp;"","View#"&amp;J$11&amp;"","Entity#"&amp;$D151&amp;"","Value#"&amp;J$10&amp;"","Account#"&amp;$B151&amp;"","ICP#"&amp;J$7&amp;"","Program#"&amp;J$8&amp;"","Movements#"&amp;$E151&amp;"","Data_Category#"&amp;J$3&amp;"","Reporting#"&amp;J$9&amp;"","ECP#"&amp;J$6&amp;""))</f>
        <v>#NAME?</v>
      </c>
      <c r="K151" s="18" t="e">
        <f ca="1">IFERROR([2]!Hsgetvalue(K$12,"Scenario#"&amp;K$2&amp;"","Year#"&amp;K$5&amp;"","Period#"&amp;K$4&amp;"","View#"&amp;K$11&amp;"","Entity#"&amp;$D151&amp;"","Value#"&amp;K$10&amp;"","Account#"&amp;$B151&amp;"","ICP#"&amp;K$7&amp;"","Program#"&amp;K$8&amp;"","Movements#"&amp;$E151&amp;"","Data_Category#"&amp;K$3&amp;"","Reporting#"&amp;K$9&amp;"","ECP#"&amp;K$6&amp;"")/1000000,[2]!Hsgetvalue(K$12,"Scenario#"&amp;K$2&amp;"","Year#"&amp;K$5&amp;"","Period#"&amp;K$4&amp;"","View#"&amp;K$11&amp;"","Entity#"&amp;$D151&amp;"","Value#"&amp;K$10&amp;"","Account#"&amp;$B151&amp;"","ICP#"&amp;K$7&amp;"","Program#"&amp;K$8&amp;"","Movements#"&amp;$E151&amp;"","Data_Category#"&amp;K$3&amp;"","Reporting#"&amp;K$9&amp;"","ECP#"&amp;K$6&amp;""))</f>
        <v>#NAME?</v>
      </c>
      <c r="L151" s="18" t="e">
        <f ca="1">IFERROR([2]!Hsgetvalue(L$12,"Scenario#"&amp;L$2&amp;"","Year#"&amp;L$5&amp;"","Period#"&amp;L$4&amp;"","View#"&amp;L$11&amp;"","Entity#"&amp;$D151&amp;"","Value#"&amp;L$10&amp;"","Account#"&amp;$B151&amp;"","ICP#"&amp;L$7&amp;"","Program#"&amp;L$8&amp;"","Movements#"&amp;$E151&amp;"","Data_Category#"&amp;L$3&amp;"","Reporting#"&amp;L$9&amp;"","ECP#"&amp;L$6&amp;"")/1000000,[2]!Hsgetvalue(L$12,"Scenario#"&amp;L$2&amp;"","Year#"&amp;L$5&amp;"","Period#"&amp;L$4&amp;"","View#"&amp;L$11&amp;"","Entity#"&amp;$D151&amp;"","Value#"&amp;L$10&amp;"","Account#"&amp;$B151&amp;"","ICP#"&amp;L$7&amp;"","Program#"&amp;L$8&amp;"","Movements#"&amp;$E151&amp;"","Data_Category#"&amp;L$3&amp;"","Reporting#"&amp;L$9&amp;"","ECP#"&amp;L$6&amp;""))</f>
        <v>#NAME?</v>
      </c>
      <c r="M151" s="18" t="e">
        <f ca="1">IFERROR([2]!Hsgetvalue(M$12,"Scenario#"&amp;M$2&amp;"","Year#"&amp;M$5&amp;"","Period#"&amp;M$4&amp;"","View#"&amp;M$11&amp;"","Entity#"&amp;$D151&amp;"","Value#"&amp;M$10&amp;"","Account#"&amp;$B151&amp;"","ICP#"&amp;M$7&amp;"","Program#"&amp;M$8&amp;"","Movements#"&amp;$E151&amp;"","Data_Category#"&amp;M$3&amp;"","Reporting#"&amp;M$9&amp;"","ECP#"&amp;M$6&amp;"")/1000000,[2]!Hsgetvalue(M$12,"Scenario#"&amp;M$2&amp;"","Year#"&amp;M$5&amp;"","Period#"&amp;M$4&amp;"","View#"&amp;M$11&amp;"","Entity#"&amp;$D151&amp;"","Value#"&amp;M$10&amp;"","Account#"&amp;$B151&amp;"","ICP#"&amp;M$7&amp;"","Program#"&amp;M$8&amp;"","Movements#"&amp;$E151&amp;"","Data_Category#"&amp;M$3&amp;"","Reporting#"&amp;M$9&amp;"","ECP#"&amp;M$6&amp;""))</f>
        <v>#NAME?</v>
      </c>
    </row>
    <row r="152" spans="2:20" ht="12" customHeight="1" x14ac:dyDescent="0.25">
      <c r="B152" s="12" t="s">
        <v>266</v>
      </c>
      <c r="C152" s="12" t="s">
        <v>267</v>
      </c>
      <c r="D152" s="11" t="s">
        <v>454</v>
      </c>
      <c r="E152" s="11" t="s">
        <v>265</v>
      </c>
      <c r="G152" s="20" t="s">
        <v>267</v>
      </c>
      <c r="H152" s="18" t="e">
        <f ca="1">IFERROR([2]!Hsgetvalue(H$12,"Scenario#"&amp;H$2&amp;"","Year#"&amp;H$5&amp;"","Period#"&amp;H$4&amp;"","View#"&amp;H$11&amp;"","Entity#"&amp;$D152&amp;"","Value#"&amp;H$10&amp;"","Account#"&amp;$B152&amp;"","ICP#"&amp;H$7&amp;"","Program#"&amp;H$8&amp;"","Movements#"&amp;$E152&amp;"","Data_Category#"&amp;H$3&amp;"","Reporting#"&amp;H$9&amp;"","ECP#"&amp;H$6&amp;"")/1000000,[2]!Hsgetvalue(H$12,"Scenario#"&amp;H$2&amp;"","Year#"&amp;H$5&amp;"","Period#"&amp;H$4&amp;"","View#"&amp;H$11&amp;"","Entity#"&amp;$D152&amp;"","Value#"&amp;H$10&amp;"","Account#"&amp;$B152&amp;"","ICP#"&amp;H$7&amp;"","Program#"&amp;H$8&amp;"","Movements#"&amp;$E152&amp;"","Data_Category#"&amp;H$3&amp;"","Reporting#"&amp;H$9&amp;"","ECP#"&amp;H$6&amp;""))</f>
        <v>#NAME?</v>
      </c>
      <c r="I152" s="18" t="e">
        <f ca="1">IFERROR([2]!Hsgetvalue(I$12,"Scenario#"&amp;I$2&amp;"","Year#"&amp;I$5&amp;"","Period#"&amp;I$4&amp;"","View#"&amp;I$11&amp;"","Entity#"&amp;$D152&amp;"","Value#"&amp;I$10&amp;"","Account#"&amp;$B152&amp;"","ICP#"&amp;I$7&amp;"","Program#"&amp;I$8&amp;"","Movements#"&amp;$E152&amp;"","Data_Category#"&amp;I$3&amp;"","Reporting#"&amp;I$9&amp;"","ECP#"&amp;I$6&amp;"")/1000000,[2]!Hsgetvalue(I$12,"Scenario#"&amp;I$2&amp;"","Year#"&amp;I$5&amp;"","Period#"&amp;I$4&amp;"","View#"&amp;I$11&amp;"","Entity#"&amp;$D152&amp;"","Value#"&amp;I$10&amp;"","Account#"&amp;$B152&amp;"","ICP#"&amp;I$7&amp;"","Program#"&amp;I$8&amp;"","Movements#"&amp;$E152&amp;"","Data_Category#"&amp;I$3&amp;"","Reporting#"&amp;I$9&amp;"","ECP#"&amp;I$6&amp;""))</f>
        <v>#NAME?</v>
      </c>
      <c r="J152" s="18" t="e">
        <f ca="1">IFERROR([2]!Hsgetvalue(J$12,"Scenario#"&amp;J$2&amp;"","Year#"&amp;J$5&amp;"","Period#"&amp;J$4&amp;"","View#"&amp;J$11&amp;"","Entity#"&amp;$D152&amp;"","Value#"&amp;J$10&amp;"","Account#"&amp;$B152&amp;"","ICP#"&amp;J$7&amp;"","Program#"&amp;J$8&amp;"","Movements#"&amp;$E152&amp;"","Data_Category#"&amp;J$3&amp;"","Reporting#"&amp;J$9&amp;"","ECP#"&amp;J$6&amp;"")/1000000,[2]!Hsgetvalue(J$12,"Scenario#"&amp;J$2&amp;"","Year#"&amp;J$5&amp;"","Period#"&amp;J$4&amp;"","View#"&amp;J$11&amp;"","Entity#"&amp;$D152&amp;"","Value#"&amp;J$10&amp;"","Account#"&amp;$B152&amp;"","ICP#"&amp;J$7&amp;"","Program#"&amp;J$8&amp;"","Movements#"&amp;$E152&amp;"","Data_Category#"&amp;J$3&amp;"","Reporting#"&amp;J$9&amp;"","ECP#"&amp;J$6&amp;""))</f>
        <v>#NAME?</v>
      </c>
      <c r="K152" s="18" t="e">
        <f ca="1">IFERROR([2]!Hsgetvalue(K$12,"Scenario#"&amp;K$2&amp;"","Year#"&amp;K$5&amp;"","Period#"&amp;K$4&amp;"","View#"&amp;K$11&amp;"","Entity#"&amp;$D152&amp;"","Value#"&amp;K$10&amp;"","Account#"&amp;$B152&amp;"","ICP#"&amp;K$7&amp;"","Program#"&amp;K$8&amp;"","Movements#"&amp;$E152&amp;"","Data_Category#"&amp;K$3&amp;"","Reporting#"&amp;K$9&amp;"","ECP#"&amp;K$6&amp;"")/1000000,[2]!Hsgetvalue(K$12,"Scenario#"&amp;K$2&amp;"","Year#"&amp;K$5&amp;"","Period#"&amp;K$4&amp;"","View#"&amp;K$11&amp;"","Entity#"&amp;$D152&amp;"","Value#"&amp;K$10&amp;"","Account#"&amp;$B152&amp;"","ICP#"&amp;K$7&amp;"","Program#"&amp;K$8&amp;"","Movements#"&amp;$E152&amp;"","Data_Category#"&amp;K$3&amp;"","Reporting#"&amp;K$9&amp;"","ECP#"&amp;K$6&amp;""))</f>
        <v>#NAME?</v>
      </c>
      <c r="L152" s="18" t="e">
        <f ca="1">IFERROR([2]!Hsgetvalue(L$12,"Scenario#"&amp;L$2&amp;"","Year#"&amp;L$5&amp;"","Period#"&amp;L$4&amp;"","View#"&amp;L$11&amp;"","Entity#"&amp;$D152&amp;"","Value#"&amp;L$10&amp;"","Account#"&amp;$B152&amp;"","ICP#"&amp;L$7&amp;"","Program#"&amp;L$8&amp;"","Movements#"&amp;$E152&amp;"","Data_Category#"&amp;L$3&amp;"","Reporting#"&amp;L$9&amp;"","ECP#"&amp;L$6&amp;"")/1000000,[2]!Hsgetvalue(L$12,"Scenario#"&amp;L$2&amp;"","Year#"&amp;L$5&amp;"","Period#"&amp;L$4&amp;"","View#"&amp;L$11&amp;"","Entity#"&amp;$D152&amp;"","Value#"&amp;L$10&amp;"","Account#"&amp;$B152&amp;"","ICP#"&amp;L$7&amp;"","Program#"&amp;L$8&amp;"","Movements#"&amp;$E152&amp;"","Data_Category#"&amp;L$3&amp;"","Reporting#"&amp;L$9&amp;"","ECP#"&amp;L$6&amp;""))</f>
        <v>#NAME?</v>
      </c>
      <c r="M152" s="18" t="e">
        <f ca="1">IFERROR([2]!Hsgetvalue(M$12,"Scenario#"&amp;M$2&amp;"","Year#"&amp;M$5&amp;"","Period#"&amp;M$4&amp;"","View#"&amp;M$11&amp;"","Entity#"&amp;$D152&amp;"","Value#"&amp;M$10&amp;"","Account#"&amp;$B152&amp;"","ICP#"&amp;M$7&amp;"","Program#"&amp;M$8&amp;"","Movements#"&amp;$E152&amp;"","Data_Category#"&amp;M$3&amp;"","Reporting#"&amp;M$9&amp;"","ECP#"&amp;M$6&amp;"")/1000000,[2]!Hsgetvalue(M$12,"Scenario#"&amp;M$2&amp;"","Year#"&amp;M$5&amp;"","Period#"&amp;M$4&amp;"","View#"&amp;M$11&amp;"","Entity#"&amp;$D152&amp;"","Value#"&amp;M$10&amp;"","Account#"&amp;$B152&amp;"","ICP#"&amp;M$7&amp;"","Program#"&amp;M$8&amp;"","Movements#"&amp;$E152&amp;"","Data_Category#"&amp;M$3&amp;"","Reporting#"&amp;M$9&amp;"","ECP#"&amp;M$6&amp;""))</f>
        <v>#NAME?</v>
      </c>
    </row>
    <row r="153" spans="2:20" ht="12" customHeight="1" x14ac:dyDescent="0.25">
      <c r="B153" s="12" t="s">
        <v>268</v>
      </c>
      <c r="C153" s="12" t="s">
        <v>269</v>
      </c>
      <c r="D153" s="11" t="s">
        <v>454</v>
      </c>
      <c r="E153" s="11" t="s">
        <v>265</v>
      </c>
      <c r="G153" s="20" t="s">
        <v>269</v>
      </c>
      <c r="H153" s="18" t="e">
        <f ca="1">IFERROR([2]!Hsgetvalue(H$12,"Scenario#"&amp;H$2&amp;"","Year#"&amp;H$5&amp;"","Period#"&amp;H$4&amp;"","View#"&amp;H$11&amp;"","Entity#"&amp;$D153&amp;"","Value#"&amp;H$10&amp;"","Account#"&amp;$B153&amp;"","ICP#"&amp;H$7&amp;"","Program#"&amp;H$8&amp;"","Movements#"&amp;$E153&amp;"","Data_Category#"&amp;H$3&amp;"","Reporting#"&amp;H$9&amp;"","ECP#"&amp;H$6&amp;"")/1000000,[2]!Hsgetvalue(H$12,"Scenario#"&amp;H$2&amp;"","Year#"&amp;H$5&amp;"","Period#"&amp;H$4&amp;"","View#"&amp;H$11&amp;"","Entity#"&amp;$D153&amp;"","Value#"&amp;H$10&amp;"","Account#"&amp;$B153&amp;"","ICP#"&amp;H$7&amp;"","Program#"&amp;H$8&amp;"","Movements#"&amp;$E153&amp;"","Data_Category#"&amp;H$3&amp;"","Reporting#"&amp;H$9&amp;"","ECP#"&amp;H$6&amp;""))</f>
        <v>#NAME?</v>
      </c>
      <c r="I153" s="18" t="e">
        <f ca="1">IFERROR([2]!Hsgetvalue(I$12,"Scenario#"&amp;I$2&amp;"","Year#"&amp;I$5&amp;"","Period#"&amp;I$4&amp;"","View#"&amp;I$11&amp;"","Entity#"&amp;$D153&amp;"","Value#"&amp;I$10&amp;"","Account#"&amp;$B153&amp;"","ICP#"&amp;I$7&amp;"","Program#"&amp;I$8&amp;"","Movements#"&amp;$E153&amp;"","Data_Category#"&amp;I$3&amp;"","Reporting#"&amp;I$9&amp;"","ECP#"&amp;I$6&amp;"")/1000000,[2]!Hsgetvalue(I$12,"Scenario#"&amp;I$2&amp;"","Year#"&amp;I$5&amp;"","Period#"&amp;I$4&amp;"","View#"&amp;I$11&amp;"","Entity#"&amp;$D153&amp;"","Value#"&amp;I$10&amp;"","Account#"&amp;$B153&amp;"","ICP#"&amp;I$7&amp;"","Program#"&amp;I$8&amp;"","Movements#"&amp;$E153&amp;"","Data_Category#"&amp;I$3&amp;"","Reporting#"&amp;I$9&amp;"","ECP#"&amp;I$6&amp;""))</f>
        <v>#NAME?</v>
      </c>
      <c r="J153" s="18" t="e">
        <f ca="1">IFERROR([2]!Hsgetvalue(J$12,"Scenario#"&amp;J$2&amp;"","Year#"&amp;J$5&amp;"","Period#"&amp;J$4&amp;"","View#"&amp;J$11&amp;"","Entity#"&amp;$D153&amp;"","Value#"&amp;J$10&amp;"","Account#"&amp;$B153&amp;"","ICP#"&amp;J$7&amp;"","Program#"&amp;J$8&amp;"","Movements#"&amp;$E153&amp;"","Data_Category#"&amp;J$3&amp;"","Reporting#"&amp;J$9&amp;"","ECP#"&amp;J$6&amp;"")/1000000,[2]!Hsgetvalue(J$12,"Scenario#"&amp;J$2&amp;"","Year#"&amp;J$5&amp;"","Period#"&amp;J$4&amp;"","View#"&amp;J$11&amp;"","Entity#"&amp;$D153&amp;"","Value#"&amp;J$10&amp;"","Account#"&amp;$B153&amp;"","ICP#"&amp;J$7&amp;"","Program#"&amp;J$8&amp;"","Movements#"&amp;$E153&amp;"","Data_Category#"&amp;J$3&amp;"","Reporting#"&amp;J$9&amp;"","ECP#"&amp;J$6&amp;""))</f>
        <v>#NAME?</v>
      </c>
      <c r="K153" s="18" t="e">
        <f ca="1">IFERROR([2]!Hsgetvalue(K$12,"Scenario#"&amp;K$2&amp;"","Year#"&amp;K$5&amp;"","Period#"&amp;K$4&amp;"","View#"&amp;K$11&amp;"","Entity#"&amp;$D153&amp;"","Value#"&amp;K$10&amp;"","Account#"&amp;$B153&amp;"","ICP#"&amp;K$7&amp;"","Program#"&amp;K$8&amp;"","Movements#"&amp;$E153&amp;"","Data_Category#"&amp;K$3&amp;"","Reporting#"&amp;K$9&amp;"","ECP#"&amp;K$6&amp;"")/1000000,[2]!Hsgetvalue(K$12,"Scenario#"&amp;K$2&amp;"","Year#"&amp;K$5&amp;"","Period#"&amp;K$4&amp;"","View#"&amp;K$11&amp;"","Entity#"&amp;$D153&amp;"","Value#"&amp;K$10&amp;"","Account#"&amp;$B153&amp;"","ICP#"&amp;K$7&amp;"","Program#"&amp;K$8&amp;"","Movements#"&amp;$E153&amp;"","Data_Category#"&amp;K$3&amp;"","Reporting#"&amp;K$9&amp;"","ECP#"&amp;K$6&amp;""))</f>
        <v>#NAME?</v>
      </c>
      <c r="L153" s="18" t="e">
        <f ca="1">IFERROR([2]!Hsgetvalue(L$12,"Scenario#"&amp;L$2&amp;"","Year#"&amp;L$5&amp;"","Period#"&amp;L$4&amp;"","View#"&amp;L$11&amp;"","Entity#"&amp;$D153&amp;"","Value#"&amp;L$10&amp;"","Account#"&amp;$B153&amp;"","ICP#"&amp;L$7&amp;"","Program#"&amp;L$8&amp;"","Movements#"&amp;$E153&amp;"","Data_Category#"&amp;L$3&amp;"","Reporting#"&amp;L$9&amp;"","ECP#"&amp;L$6&amp;"")/1000000,[2]!Hsgetvalue(L$12,"Scenario#"&amp;L$2&amp;"","Year#"&amp;L$5&amp;"","Period#"&amp;L$4&amp;"","View#"&amp;L$11&amp;"","Entity#"&amp;$D153&amp;"","Value#"&amp;L$10&amp;"","Account#"&amp;$B153&amp;"","ICP#"&amp;L$7&amp;"","Program#"&amp;L$8&amp;"","Movements#"&amp;$E153&amp;"","Data_Category#"&amp;L$3&amp;"","Reporting#"&amp;L$9&amp;"","ECP#"&amp;L$6&amp;""))</f>
        <v>#NAME?</v>
      </c>
      <c r="M153" s="18" t="e">
        <f ca="1">IFERROR([2]!Hsgetvalue(M$12,"Scenario#"&amp;M$2&amp;"","Year#"&amp;M$5&amp;"","Period#"&amp;M$4&amp;"","View#"&amp;M$11&amp;"","Entity#"&amp;$D153&amp;"","Value#"&amp;M$10&amp;"","Account#"&amp;$B153&amp;"","ICP#"&amp;M$7&amp;"","Program#"&amp;M$8&amp;"","Movements#"&amp;$E153&amp;"","Data_Category#"&amp;M$3&amp;"","Reporting#"&amp;M$9&amp;"","ECP#"&amp;M$6&amp;"")/1000000,[2]!Hsgetvalue(M$12,"Scenario#"&amp;M$2&amp;"","Year#"&amp;M$5&amp;"","Period#"&amp;M$4&amp;"","View#"&amp;M$11&amp;"","Entity#"&amp;$D153&amp;"","Value#"&amp;M$10&amp;"","Account#"&amp;$B153&amp;"","ICP#"&amp;M$7&amp;"","Program#"&amp;M$8&amp;"","Movements#"&amp;$E153&amp;"","Data_Category#"&amp;M$3&amp;"","Reporting#"&amp;M$9&amp;"","ECP#"&amp;M$6&amp;""))</f>
        <v>#NAME?</v>
      </c>
    </row>
    <row r="154" spans="2:20" ht="12" customHeight="1" x14ac:dyDescent="0.25">
      <c r="B154" s="12" t="s">
        <v>270</v>
      </c>
      <c r="C154" s="12" t="s">
        <v>271</v>
      </c>
      <c r="D154" s="11" t="s">
        <v>454</v>
      </c>
      <c r="E154" s="11" t="s">
        <v>265</v>
      </c>
      <c r="G154" s="20" t="s">
        <v>271</v>
      </c>
      <c r="H154" s="18" t="e">
        <f ca="1">IFERROR([2]!Hsgetvalue(H$12,"Scenario#"&amp;H$2&amp;"","Year#"&amp;H$5&amp;"","Period#"&amp;H$4&amp;"","View#"&amp;H$11&amp;"","Entity#"&amp;$D154&amp;"","Value#"&amp;H$10&amp;"","Account#"&amp;$B154&amp;"","ICP#"&amp;H$7&amp;"","Program#"&amp;H$8&amp;"","Movements#"&amp;$E154&amp;"","Data_Category#"&amp;H$3&amp;"","Reporting#"&amp;H$9&amp;"","ECP#"&amp;H$6&amp;"")/1000000,[2]!Hsgetvalue(H$12,"Scenario#"&amp;H$2&amp;"","Year#"&amp;H$5&amp;"","Period#"&amp;H$4&amp;"","View#"&amp;H$11&amp;"","Entity#"&amp;$D154&amp;"","Value#"&amp;H$10&amp;"","Account#"&amp;$B154&amp;"","ICP#"&amp;H$7&amp;"","Program#"&amp;H$8&amp;"","Movements#"&amp;$E154&amp;"","Data_Category#"&amp;H$3&amp;"","Reporting#"&amp;H$9&amp;"","ECP#"&amp;H$6&amp;""))</f>
        <v>#NAME?</v>
      </c>
      <c r="I154" s="18" t="e">
        <f ca="1">IFERROR([2]!Hsgetvalue(I$12,"Scenario#"&amp;I$2&amp;"","Year#"&amp;I$5&amp;"","Period#"&amp;I$4&amp;"","View#"&amp;I$11&amp;"","Entity#"&amp;$D154&amp;"","Value#"&amp;I$10&amp;"","Account#"&amp;$B154&amp;"","ICP#"&amp;I$7&amp;"","Program#"&amp;I$8&amp;"","Movements#"&amp;$E154&amp;"","Data_Category#"&amp;I$3&amp;"","Reporting#"&amp;I$9&amp;"","ECP#"&amp;I$6&amp;"")/1000000,[2]!Hsgetvalue(I$12,"Scenario#"&amp;I$2&amp;"","Year#"&amp;I$5&amp;"","Period#"&amp;I$4&amp;"","View#"&amp;I$11&amp;"","Entity#"&amp;$D154&amp;"","Value#"&amp;I$10&amp;"","Account#"&amp;$B154&amp;"","ICP#"&amp;I$7&amp;"","Program#"&amp;I$8&amp;"","Movements#"&amp;$E154&amp;"","Data_Category#"&amp;I$3&amp;"","Reporting#"&amp;I$9&amp;"","ECP#"&amp;I$6&amp;""))</f>
        <v>#NAME?</v>
      </c>
      <c r="J154" s="18" t="e">
        <f ca="1">IFERROR([2]!Hsgetvalue(J$12,"Scenario#"&amp;J$2&amp;"","Year#"&amp;J$5&amp;"","Period#"&amp;J$4&amp;"","View#"&amp;J$11&amp;"","Entity#"&amp;$D154&amp;"","Value#"&amp;J$10&amp;"","Account#"&amp;$B154&amp;"","ICP#"&amp;J$7&amp;"","Program#"&amp;J$8&amp;"","Movements#"&amp;$E154&amp;"","Data_Category#"&amp;J$3&amp;"","Reporting#"&amp;J$9&amp;"","ECP#"&amp;J$6&amp;"")/1000000,[2]!Hsgetvalue(J$12,"Scenario#"&amp;J$2&amp;"","Year#"&amp;J$5&amp;"","Period#"&amp;J$4&amp;"","View#"&amp;J$11&amp;"","Entity#"&amp;$D154&amp;"","Value#"&amp;J$10&amp;"","Account#"&amp;$B154&amp;"","ICP#"&amp;J$7&amp;"","Program#"&amp;J$8&amp;"","Movements#"&amp;$E154&amp;"","Data_Category#"&amp;J$3&amp;"","Reporting#"&amp;J$9&amp;"","ECP#"&amp;J$6&amp;""))</f>
        <v>#NAME?</v>
      </c>
      <c r="K154" s="18" t="e">
        <f ca="1">IFERROR([2]!Hsgetvalue(K$12,"Scenario#"&amp;K$2&amp;"","Year#"&amp;K$5&amp;"","Period#"&amp;K$4&amp;"","View#"&amp;K$11&amp;"","Entity#"&amp;$D154&amp;"","Value#"&amp;K$10&amp;"","Account#"&amp;$B154&amp;"","ICP#"&amp;K$7&amp;"","Program#"&amp;K$8&amp;"","Movements#"&amp;$E154&amp;"","Data_Category#"&amp;K$3&amp;"","Reporting#"&amp;K$9&amp;"","ECP#"&amp;K$6&amp;"")/1000000,[2]!Hsgetvalue(K$12,"Scenario#"&amp;K$2&amp;"","Year#"&amp;K$5&amp;"","Period#"&amp;K$4&amp;"","View#"&amp;K$11&amp;"","Entity#"&amp;$D154&amp;"","Value#"&amp;K$10&amp;"","Account#"&amp;$B154&amp;"","ICP#"&amp;K$7&amp;"","Program#"&amp;K$8&amp;"","Movements#"&amp;$E154&amp;"","Data_Category#"&amp;K$3&amp;"","Reporting#"&amp;K$9&amp;"","ECP#"&amp;K$6&amp;""))</f>
        <v>#NAME?</v>
      </c>
      <c r="L154" s="18" t="e">
        <f ca="1">IFERROR([2]!Hsgetvalue(L$12,"Scenario#"&amp;L$2&amp;"","Year#"&amp;L$5&amp;"","Period#"&amp;L$4&amp;"","View#"&amp;L$11&amp;"","Entity#"&amp;$D154&amp;"","Value#"&amp;L$10&amp;"","Account#"&amp;$B154&amp;"","ICP#"&amp;L$7&amp;"","Program#"&amp;L$8&amp;"","Movements#"&amp;$E154&amp;"","Data_Category#"&amp;L$3&amp;"","Reporting#"&amp;L$9&amp;"","ECP#"&amp;L$6&amp;"")/1000000,[2]!Hsgetvalue(L$12,"Scenario#"&amp;L$2&amp;"","Year#"&amp;L$5&amp;"","Period#"&amp;L$4&amp;"","View#"&amp;L$11&amp;"","Entity#"&amp;$D154&amp;"","Value#"&amp;L$10&amp;"","Account#"&amp;$B154&amp;"","ICP#"&amp;L$7&amp;"","Program#"&amp;L$8&amp;"","Movements#"&amp;$E154&amp;"","Data_Category#"&amp;L$3&amp;"","Reporting#"&amp;L$9&amp;"","ECP#"&amp;L$6&amp;""))</f>
        <v>#NAME?</v>
      </c>
      <c r="M154" s="18" t="e">
        <f ca="1">IFERROR([2]!Hsgetvalue(M$12,"Scenario#"&amp;M$2&amp;"","Year#"&amp;M$5&amp;"","Period#"&amp;M$4&amp;"","View#"&amp;M$11&amp;"","Entity#"&amp;$D154&amp;"","Value#"&amp;M$10&amp;"","Account#"&amp;$B154&amp;"","ICP#"&amp;M$7&amp;"","Program#"&amp;M$8&amp;"","Movements#"&amp;$E154&amp;"","Data_Category#"&amp;M$3&amp;"","Reporting#"&amp;M$9&amp;"","ECP#"&amp;M$6&amp;"")/1000000,[2]!Hsgetvalue(M$12,"Scenario#"&amp;M$2&amp;"","Year#"&amp;M$5&amp;"","Period#"&amp;M$4&amp;"","View#"&amp;M$11&amp;"","Entity#"&amp;$D154&amp;"","Value#"&amp;M$10&amp;"","Account#"&amp;$B154&amp;"","ICP#"&amp;M$7&amp;"","Program#"&amp;M$8&amp;"","Movements#"&amp;$E154&amp;"","Data_Category#"&amp;M$3&amp;"","Reporting#"&amp;M$9&amp;"","ECP#"&amp;M$6&amp;""))</f>
        <v>#NAME?</v>
      </c>
    </row>
    <row r="155" spans="2:20" ht="12" customHeight="1" x14ac:dyDescent="0.25">
      <c r="B155" s="12" t="s">
        <v>272</v>
      </c>
      <c r="C155" s="12" t="s">
        <v>273</v>
      </c>
      <c r="D155" s="11" t="s">
        <v>454</v>
      </c>
      <c r="E155" s="11" t="s">
        <v>265</v>
      </c>
      <c r="G155" s="20" t="s">
        <v>273</v>
      </c>
      <c r="H155" s="18" t="e">
        <f ca="1">IFERROR([2]!Hsgetvalue(H$12,"Scenario#"&amp;H$2&amp;"","Year#"&amp;H$5&amp;"","Period#"&amp;H$4&amp;"","View#"&amp;H$11&amp;"","Entity#"&amp;$D155&amp;"","Value#"&amp;H$10&amp;"","Account#"&amp;$B155&amp;"","ICP#"&amp;H$7&amp;"","Program#"&amp;H$8&amp;"","Movements#"&amp;$E155&amp;"","Data_Category#"&amp;H$3&amp;"","Reporting#"&amp;H$9&amp;"","ECP#"&amp;H$6&amp;"")/1000000,[2]!Hsgetvalue(H$12,"Scenario#"&amp;H$2&amp;"","Year#"&amp;H$5&amp;"","Period#"&amp;H$4&amp;"","View#"&amp;H$11&amp;"","Entity#"&amp;$D155&amp;"","Value#"&amp;H$10&amp;"","Account#"&amp;$B155&amp;"","ICP#"&amp;H$7&amp;"","Program#"&amp;H$8&amp;"","Movements#"&amp;$E155&amp;"","Data_Category#"&amp;H$3&amp;"","Reporting#"&amp;H$9&amp;"","ECP#"&amp;H$6&amp;""))</f>
        <v>#NAME?</v>
      </c>
      <c r="I155" s="18" t="e">
        <f ca="1">IFERROR([2]!Hsgetvalue(I$12,"Scenario#"&amp;I$2&amp;"","Year#"&amp;I$5&amp;"","Period#"&amp;I$4&amp;"","View#"&amp;I$11&amp;"","Entity#"&amp;$D155&amp;"","Value#"&amp;I$10&amp;"","Account#"&amp;$B155&amp;"","ICP#"&amp;I$7&amp;"","Program#"&amp;I$8&amp;"","Movements#"&amp;$E155&amp;"","Data_Category#"&amp;I$3&amp;"","Reporting#"&amp;I$9&amp;"","ECP#"&amp;I$6&amp;"")/1000000,[2]!Hsgetvalue(I$12,"Scenario#"&amp;I$2&amp;"","Year#"&amp;I$5&amp;"","Period#"&amp;I$4&amp;"","View#"&amp;I$11&amp;"","Entity#"&amp;$D155&amp;"","Value#"&amp;I$10&amp;"","Account#"&amp;$B155&amp;"","ICP#"&amp;I$7&amp;"","Program#"&amp;I$8&amp;"","Movements#"&amp;$E155&amp;"","Data_Category#"&amp;I$3&amp;"","Reporting#"&amp;I$9&amp;"","ECP#"&amp;I$6&amp;""))</f>
        <v>#NAME?</v>
      </c>
      <c r="J155" s="18" t="e">
        <f ca="1">IFERROR([2]!Hsgetvalue(J$12,"Scenario#"&amp;J$2&amp;"","Year#"&amp;J$5&amp;"","Period#"&amp;J$4&amp;"","View#"&amp;J$11&amp;"","Entity#"&amp;$D155&amp;"","Value#"&amp;J$10&amp;"","Account#"&amp;$B155&amp;"","ICP#"&amp;J$7&amp;"","Program#"&amp;J$8&amp;"","Movements#"&amp;$E155&amp;"","Data_Category#"&amp;J$3&amp;"","Reporting#"&amp;J$9&amp;"","ECP#"&amp;J$6&amp;"")/1000000,[2]!Hsgetvalue(J$12,"Scenario#"&amp;J$2&amp;"","Year#"&amp;J$5&amp;"","Period#"&amp;J$4&amp;"","View#"&amp;J$11&amp;"","Entity#"&amp;$D155&amp;"","Value#"&amp;J$10&amp;"","Account#"&amp;$B155&amp;"","ICP#"&amp;J$7&amp;"","Program#"&amp;J$8&amp;"","Movements#"&amp;$E155&amp;"","Data_Category#"&amp;J$3&amp;"","Reporting#"&amp;J$9&amp;"","ECP#"&amp;J$6&amp;""))</f>
        <v>#NAME?</v>
      </c>
      <c r="K155" s="18" t="e">
        <f ca="1">IFERROR([2]!Hsgetvalue(K$12,"Scenario#"&amp;K$2&amp;"","Year#"&amp;K$5&amp;"","Period#"&amp;K$4&amp;"","View#"&amp;K$11&amp;"","Entity#"&amp;$D155&amp;"","Value#"&amp;K$10&amp;"","Account#"&amp;$B155&amp;"","ICP#"&amp;K$7&amp;"","Program#"&amp;K$8&amp;"","Movements#"&amp;$E155&amp;"","Data_Category#"&amp;K$3&amp;"","Reporting#"&amp;K$9&amp;"","ECP#"&amp;K$6&amp;"")/1000000,[2]!Hsgetvalue(K$12,"Scenario#"&amp;K$2&amp;"","Year#"&amp;K$5&amp;"","Period#"&amp;K$4&amp;"","View#"&amp;K$11&amp;"","Entity#"&amp;$D155&amp;"","Value#"&amp;K$10&amp;"","Account#"&amp;$B155&amp;"","ICP#"&amp;K$7&amp;"","Program#"&amp;K$8&amp;"","Movements#"&amp;$E155&amp;"","Data_Category#"&amp;K$3&amp;"","Reporting#"&amp;K$9&amp;"","ECP#"&amp;K$6&amp;""))</f>
        <v>#NAME?</v>
      </c>
      <c r="L155" s="18" t="e">
        <f ca="1">IFERROR([2]!Hsgetvalue(L$12,"Scenario#"&amp;L$2&amp;"","Year#"&amp;L$5&amp;"","Period#"&amp;L$4&amp;"","View#"&amp;L$11&amp;"","Entity#"&amp;$D155&amp;"","Value#"&amp;L$10&amp;"","Account#"&amp;$B155&amp;"","ICP#"&amp;L$7&amp;"","Program#"&amp;L$8&amp;"","Movements#"&amp;$E155&amp;"","Data_Category#"&amp;L$3&amp;"","Reporting#"&amp;L$9&amp;"","ECP#"&amp;L$6&amp;"")/1000000,[2]!Hsgetvalue(L$12,"Scenario#"&amp;L$2&amp;"","Year#"&amp;L$5&amp;"","Period#"&amp;L$4&amp;"","View#"&amp;L$11&amp;"","Entity#"&amp;$D155&amp;"","Value#"&amp;L$10&amp;"","Account#"&amp;$B155&amp;"","ICP#"&amp;L$7&amp;"","Program#"&amp;L$8&amp;"","Movements#"&amp;$E155&amp;"","Data_Category#"&amp;L$3&amp;"","Reporting#"&amp;L$9&amp;"","ECP#"&amp;L$6&amp;""))</f>
        <v>#NAME?</v>
      </c>
      <c r="M155" s="18" t="e">
        <f ca="1">IFERROR([2]!Hsgetvalue(M$12,"Scenario#"&amp;M$2&amp;"","Year#"&amp;M$5&amp;"","Period#"&amp;M$4&amp;"","View#"&amp;M$11&amp;"","Entity#"&amp;$D155&amp;"","Value#"&amp;M$10&amp;"","Account#"&amp;$B155&amp;"","ICP#"&amp;M$7&amp;"","Program#"&amp;M$8&amp;"","Movements#"&amp;$E155&amp;"","Data_Category#"&amp;M$3&amp;"","Reporting#"&amp;M$9&amp;"","ECP#"&amp;M$6&amp;"")/1000000,[2]!Hsgetvalue(M$12,"Scenario#"&amp;M$2&amp;"","Year#"&amp;M$5&amp;"","Period#"&amp;M$4&amp;"","View#"&amp;M$11&amp;"","Entity#"&amp;$D155&amp;"","Value#"&amp;M$10&amp;"","Account#"&amp;$B155&amp;"","ICP#"&amp;M$7&amp;"","Program#"&amp;M$8&amp;"","Movements#"&amp;$E155&amp;"","Data_Category#"&amp;M$3&amp;"","Reporting#"&amp;M$9&amp;"","ECP#"&amp;M$6&amp;""))</f>
        <v>#NAME?</v>
      </c>
    </row>
    <row r="156" spans="2:20" ht="12" customHeight="1" x14ac:dyDescent="0.25">
      <c r="B156" s="12" t="s">
        <v>274</v>
      </c>
      <c r="C156" s="12" t="s">
        <v>275</v>
      </c>
      <c r="D156" s="11" t="s">
        <v>454</v>
      </c>
      <c r="E156" s="11" t="s">
        <v>265</v>
      </c>
      <c r="G156" s="20" t="s">
        <v>276</v>
      </c>
      <c r="H156" s="18" t="e">
        <f ca="1">IFERROR([2]!Hsgetvalue(H$12,"Scenario#"&amp;H$2&amp;"","Year#"&amp;H$5&amp;"","Period#"&amp;H$4&amp;"","View#"&amp;H$11&amp;"","Entity#"&amp;$D156&amp;"","Value#"&amp;H$10&amp;"","Account#"&amp;$B156&amp;"","ICP#"&amp;H$7&amp;"","Program#"&amp;H$8&amp;"","Movements#"&amp;$E156&amp;"","Data_Category#"&amp;H$3&amp;"","Reporting#"&amp;H$9&amp;"","ECP#"&amp;H$6&amp;"")/1000000,[2]!Hsgetvalue(H$12,"Scenario#"&amp;H$2&amp;"","Year#"&amp;H$5&amp;"","Period#"&amp;H$4&amp;"","View#"&amp;H$11&amp;"","Entity#"&amp;$D156&amp;"","Value#"&amp;H$10&amp;"","Account#"&amp;$B156&amp;"","ICP#"&amp;H$7&amp;"","Program#"&amp;H$8&amp;"","Movements#"&amp;$E156&amp;"","Data_Category#"&amp;H$3&amp;"","Reporting#"&amp;H$9&amp;"","ECP#"&amp;H$6&amp;""))</f>
        <v>#NAME?</v>
      </c>
      <c r="I156" s="18" t="e">
        <f ca="1">IFERROR([2]!Hsgetvalue(I$12,"Scenario#"&amp;I$2&amp;"","Year#"&amp;I$5&amp;"","Period#"&amp;I$4&amp;"","View#"&amp;I$11&amp;"","Entity#"&amp;$D156&amp;"","Value#"&amp;I$10&amp;"","Account#"&amp;$B156&amp;"","ICP#"&amp;I$7&amp;"","Program#"&amp;I$8&amp;"","Movements#"&amp;$E156&amp;"","Data_Category#"&amp;I$3&amp;"","Reporting#"&amp;I$9&amp;"","ECP#"&amp;I$6&amp;"")/1000000,[2]!Hsgetvalue(I$12,"Scenario#"&amp;I$2&amp;"","Year#"&amp;I$5&amp;"","Period#"&amp;I$4&amp;"","View#"&amp;I$11&amp;"","Entity#"&amp;$D156&amp;"","Value#"&amp;I$10&amp;"","Account#"&amp;$B156&amp;"","ICP#"&amp;I$7&amp;"","Program#"&amp;I$8&amp;"","Movements#"&amp;$E156&amp;"","Data_Category#"&amp;I$3&amp;"","Reporting#"&amp;I$9&amp;"","ECP#"&amp;I$6&amp;""))</f>
        <v>#NAME?</v>
      </c>
      <c r="J156" s="18" t="e">
        <f ca="1">IFERROR([2]!Hsgetvalue(J$12,"Scenario#"&amp;J$2&amp;"","Year#"&amp;J$5&amp;"","Period#"&amp;J$4&amp;"","View#"&amp;J$11&amp;"","Entity#"&amp;$D156&amp;"","Value#"&amp;J$10&amp;"","Account#"&amp;$B156&amp;"","ICP#"&amp;J$7&amp;"","Program#"&amp;J$8&amp;"","Movements#"&amp;$E156&amp;"","Data_Category#"&amp;J$3&amp;"","Reporting#"&amp;J$9&amp;"","ECP#"&amp;J$6&amp;"")/1000000,[2]!Hsgetvalue(J$12,"Scenario#"&amp;J$2&amp;"","Year#"&amp;J$5&amp;"","Period#"&amp;J$4&amp;"","View#"&amp;J$11&amp;"","Entity#"&amp;$D156&amp;"","Value#"&amp;J$10&amp;"","Account#"&amp;$B156&amp;"","ICP#"&amp;J$7&amp;"","Program#"&amp;J$8&amp;"","Movements#"&amp;$E156&amp;"","Data_Category#"&amp;J$3&amp;"","Reporting#"&amp;J$9&amp;"","ECP#"&amp;J$6&amp;""))</f>
        <v>#NAME?</v>
      </c>
      <c r="K156" s="18" t="e">
        <f ca="1">IFERROR([2]!Hsgetvalue(K$12,"Scenario#"&amp;K$2&amp;"","Year#"&amp;K$5&amp;"","Period#"&amp;K$4&amp;"","View#"&amp;K$11&amp;"","Entity#"&amp;$D156&amp;"","Value#"&amp;K$10&amp;"","Account#"&amp;$B156&amp;"","ICP#"&amp;K$7&amp;"","Program#"&amp;K$8&amp;"","Movements#"&amp;$E156&amp;"","Data_Category#"&amp;K$3&amp;"","Reporting#"&amp;K$9&amp;"","ECP#"&amp;K$6&amp;"")/1000000,[2]!Hsgetvalue(K$12,"Scenario#"&amp;K$2&amp;"","Year#"&amp;K$5&amp;"","Period#"&amp;K$4&amp;"","View#"&amp;K$11&amp;"","Entity#"&amp;$D156&amp;"","Value#"&amp;K$10&amp;"","Account#"&amp;$B156&amp;"","ICP#"&amp;K$7&amp;"","Program#"&amp;K$8&amp;"","Movements#"&amp;$E156&amp;"","Data_Category#"&amp;K$3&amp;"","Reporting#"&amp;K$9&amp;"","ECP#"&amp;K$6&amp;""))</f>
        <v>#NAME?</v>
      </c>
      <c r="L156" s="18" t="e">
        <f ca="1">IFERROR([2]!Hsgetvalue(L$12,"Scenario#"&amp;L$2&amp;"","Year#"&amp;L$5&amp;"","Period#"&amp;L$4&amp;"","View#"&amp;L$11&amp;"","Entity#"&amp;$D156&amp;"","Value#"&amp;L$10&amp;"","Account#"&amp;$B156&amp;"","ICP#"&amp;L$7&amp;"","Program#"&amp;L$8&amp;"","Movements#"&amp;$E156&amp;"","Data_Category#"&amp;L$3&amp;"","Reporting#"&amp;L$9&amp;"","ECP#"&amp;L$6&amp;"")/1000000,[2]!Hsgetvalue(L$12,"Scenario#"&amp;L$2&amp;"","Year#"&amp;L$5&amp;"","Period#"&amp;L$4&amp;"","View#"&amp;L$11&amp;"","Entity#"&amp;$D156&amp;"","Value#"&amp;L$10&amp;"","Account#"&amp;$B156&amp;"","ICP#"&amp;L$7&amp;"","Program#"&amp;L$8&amp;"","Movements#"&amp;$E156&amp;"","Data_Category#"&amp;L$3&amp;"","Reporting#"&amp;L$9&amp;"","ECP#"&amp;L$6&amp;""))</f>
        <v>#NAME?</v>
      </c>
      <c r="M156" s="18" t="e">
        <f ca="1">IFERROR([2]!Hsgetvalue(M$12,"Scenario#"&amp;M$2&amp;"","Year#"&amp;M$5&amp;"","Period#"&amp;M$4&amp;"","View#"&amp;M$11&amp;"","Entity#"&amp;$D156&amp;"","Value#"&amp;M$10&amp;"","Account#"&amp;$B156&amp;"","ICP#"&amp;M$7&amp;"","Program#"&amp;M$8&amp;"","Movements#"&amp;$E156&amp;"","Data_Category#"&amp;M$3&amp;"","Reporting#"&amp;M$9&amp;"","ECP#"&amp;M$6&amp;"")/1000000,[2]!Hsgetvalue(M$12,"Scenario#"&amp;M$2&amp;"","Year#"&amp;M$5&amp;"","Period#"&amp;M$4&amp;"","View#"&amp;M$11&amp;"","Entity#"&amp;$D156&amp;"","Value#"&amp;M$10&amp;"","Account#"&amp;$B156&amp;"","ICP#"&amp;M$7&amp;"","Program#"&amp;M$8&amp;"","Movements#"&amp;$E156&amp;"","Data_Category#"&amp;M$3&amp;"","Reporting#"&amp;M$9&amp;"","ECP#"&amp;M$6&amp;""))</f>
        <v>#NAME?</v>
      </c>
    </row>
    <row r="157" spans="2:20" ht="15" customHeight="1" x14ac:dyDescent="0.25">
      <c r="B157" s="12" t="s">
        <v>277</v>
      </c>
      <c r="C157" s="12" t="s">
        <v>278</v>
      </c>
      <c r="D157" s="11" t="s">
        <v>454</v>
      </c>
      <c r="E157" s="11" t="s">
        <v>265</v>
      </c>
      <c r="G157" s="30" t="s">
        <v>279</v>
      </c>
      <c r="H157" s="21" t="e">
        <f ca="1">IFERROR([2]!Hsgetvalue(H$12,"Scenario#"&amp;H$2&amp;"","Year#"&amp;H$5&amp;"","Period#"&amp;H$4&amp;"","View#"&amp;H$11&amp;"","Entity#"&amp;$D157&amp;"","Value#"&amp;H$10&amp;"","Account#"&amp;$B157&amp;"","ICP#"&amp;H$7&amp;"","Program#"&amp;H$8&amp;"","Movements#"&amp;$E157&amp;"","Data_Category#"&amp;H$3&amp;"","Reporting#"&amp;H$9&amp;"","ECP#"&amp;H$6&amp;"")/1000000,[2]!Hsgetvalue(H$12,"Scenario#"&amp;H$2&amp;"","Year#"&amp;H$5&amp;"","Period#"&amp;H$4&amp;"","View#"&amp;H$11&amp;"","Entity#"&amp;$D157&amp;"","Value#"&amp;H$10&amp;"","Account#"&amp;$B157&amp;"","ICP#"&amp;H$7&amp;"","Program#"&amp;H$8&amp;"","Movements#"&amp;$E157&amp;"","Data_Category#"&amp;H$3&amp;"","Reporting#"&amp;H$9&amp;"","ECP#"&amp;H$6&amp;""))</f>
        <v>#NAME?</v>
      </c>
      <c r="I157" s="21" t="e">
        <f ca="1">IFERROR([2]!Hsgetvalue(I$12,"Scenario#"&amp;I$2&amp;"","Year#"&amp;I$5&amp;"","Period#"&amp;I$4&amp;"","View#"&amp;I$11&amp;"","Entity#"&amp;$D157&amp;"","Value#"&amp;I$10&amp;"","Account#"&amp;$B157&amp;"","ICP#"&amp;I$7&amp;"","Program#"&amp;I$8&amp;"","Movements#"&amp;$E157&amp;"","Data_Category#"&amp;I$3&amp;"","Reporting#"&amp;I$9&amp;"","ECP#"&amp;I$6&amp;"")/1000000,[2]!Hsgetvalue(I$12,"Scenario#"&amp;I$2&amp;"","Year#"&amp;I$5&amp;"","Period#"&amp;I$4&amp;"","View#"&amp;I$11&amp;"","Entity#"&amp;$D157&amp;"","Value#"&amp;I$10&amp;"","Account#"&amp;$B157&amp;"","ICP#"&amp;I$7&amp;"","Program#"&amp;I$8&amp;"","Movements#"&amp;$E157&amp;"","Data_Category#"&amp;I$3&amp;"","Reporting#"&amp;I$9&amp;"","ECP#"&amp;I$6&amp;""))</f>
        <v>#NAME?</v>
      </c>
      <c r="J157" s="21" t="e">
        <f ca="1">IFERROR([2]!Hsgetvalue(J$12,"Scenario#"&amp;J$2&amp;"","Year#"&amp;J$5&amp;"","Period#"&amp;J$4&amp;"","View#"&amp;J$11&amp;"","Entity#"&amp;$D157&amp;"","Value#"&amp;J$10&amp;"","Account#"&amp;$B157&amp;"","ICP#"&amp;J$7&amp;"","Program#"&amp;J$8&amp;"","Movements#"&amp;$E157&amp;"","Data_Category#"&amp;J$3&amp;"","Reporting#"&amp;J$9&amp;"","ECP#"&amp;J$6&amp;"")/1000000,[2]!Hsgetvalue(J$12,"Scenario#"&amp;J$2&amp;"","Year#"&amp;J$5&amp;"","Period#"&amp;J$4&amp;"","View#"&amp;J$11&amp;"","Entity#"&amp;$D157&amp;"","Value#"&amp;J$10&amp;"","Account#"&amp;$B157&amp;"","ICP#"&amp;J$7&amp;"","Program#"&amp;J$8&amp;"","Movements#"&amp;$E157&amp;"","Data_Category#"&amp;J$3&amp;"","Reporting#"&amp;J$9&amp;"","ECP#"&amp;J$6&amp;""))</f>
        <v>#NAME?</v>
      </c>
      <c r="K157" s="21" t="e">
        <f ca="1">IFERROR([2]!Hsgetvalue(K$12,"Scenario#"&amp;K$2&amp;"","Year#"&amp;K$5&amp;"","Period#"&amp;K$4&amp;"","View#"&amp;K$11&amp;"","Entity#"&amp;$D157&amp;"","Value#"&amp;K$10&amp;"","Account#"&amp;$B157&amp;"","ICP#"&amp;K$7&amp;"","Program#"&amp;K$8&amp;"","Movements#"&amp;$E157&amp;"","Data_Category#"&amp;K$3&amp;"","Reporting#"&amp;K$9&amp;"","ECP#"&amp;K$6&amp;"")/1000000,[2]!Hsgetvalue(K$12,"Scenario#"&amp;K$2&amp;"","Year#"&amp;K$5&amp;"","Period#"&amp;K$4&amp;"","View#"&amp;K$11&amp;"","Entity#"&amp;$D157&amp;"","Value#"&amp;K$10&amp;"","Account#"&amp;$B157&amp;"","ICP#"&amp;K$7&amp;"","Program#"&amp;K$8&amp;"","Movements#"&amp;$E157&amp;"","Data_Category#"&amp;K$3&amp;"","Reporting#"&amp;K$9&amp;"","ECP#"&amp;K$6&amp;""))</f>
        <v>#NAME?</v>
      </c>
      <c r="L157" s="21" t="e">
        <f ca="1">IFERROR([2]!Hsgetvalue(L$12,"Scenario#"&amp;L$2&amp;"","Year#"&amp;L$5&amp;"","Period#"&amp;L$4&amp;"","View#"&amp;L$11&amp;"","Entity#"&amp;$D157&amp;"","Value#"&amp;L$10&amp;"","Account#"&amp;$B157&amp;"","ICP#"&amp;L$7&amp;"","Program#"&amp;L$8&amp;"","Movements#"&amp;$E157&amp;"","Data_Category#"&amp;L$3&amp;"","Reporting#"&amp;L$9&amp;"","ECP#"&amp;L$6&amp;"")/1000000,[2]!Hsgetvalue(L$12,"Scenario#"&amp;L$2&amp;"","Year#"&amp;L$5&amp;"","Period#"&amp;L$4&amp;"","View#"&amp;L$11&amp;"","Entity#"&amp;$D157&amp;"","Value#"&amp;L$10&amp;"","Account#"&amp;$B157&amp;"","ICP#"&amp;L$7&amp;"","Program#"&amp;L$8&amp;"","Movements#"&amp;$E157&amp;"","Data_Category#"&amp;L$3&amp;"","Reporting#"&amp;L$9&amp;"","ECP#"&amp;L$6&amp;""))</f>
        <v>#NAME?</v>
      </c>
      <c r="M157" s="21" t="e">
        <f ca="1">IFERROR([2]!Hsgetvalue(M$12,"Scenario#"&amp;M$2&amp;"","Year#"&amp;M$5&amp;"","Period#"&amp;M$4&amp;"","View#"&amp;M$11&amp;"","Entity#"&amp;$D157&amp;"","Value#"&amp;M$10&amp;"","Account#"&amp;$B157&amp;"","ICP#"&amp;M$7&amp;"","Program#"&amp;M$8&amp;"","Movements#"&amp;$E157&amp;"","Data_Category#"&amp;M$3&amp;"","Reporting#"&amp;M$9&amp;"","ECP#"&amp;M$6&amp;"")/1000000,[2]!Hsgetvalue(M$12,"Scenario#"&amp;M$2&amp;"","Year#"&amp;M$5&amp;"","Period#"&amp;M$4&amp;"","View#"&amp;M$11&amp;"","Entity#"&amp;$D157&amp;"","Value#"&amp;M$10&amp;"","Account#"&amp;$B157&amp;"","ICP#"&amp;M$7&amp;"","Program#"&amp;M$8&amp;"","Movements#"&amp;$E157&amp;"","Data_Category#"&amp;M$3&amp;"","Reporting#"&amp;M$9&amp;"","ECP#"&amp;M$6&amp;""))</f>
        <v>#NAME?</v>
      </c>
      <c r="P157" s="45" t="e">
        <f ca="1">SUM(I151:I156)-I157</f>
        <v>#NAME?</v>
      </c>
      <c r="Q157" s="45" t="e">
        <f ca="1">SUM(J151:J156)-J157</f>
        <v>#NAME?</v>
      </c>
      <c r="R157" s="45" t="e">
        <f ca="1">SUM(K151:K156)-K157</f>
        <v>#NAME?</v>
      </c>
      <c r="S157" s="45" t="e">
        <f ca="1">SUM(L151:L156)-L157</f>
        <v>#NAME?</v>
      </c>
      <c r="T157" s="45" t="e">
        <f ca="1">SUM(M151:M156)-M157</f>
        <v>#NAME?</v>
      </c>
    </row>
    <row r="158" spans="2:20" ht="9" customHeight="1" x14ac:dyDescent="0.25">
      <c r="B158" s="12" t="s">
        <v>68</v>
      </c>
      <c r="C158" s="12"/>
      <c r="D158" s="11"/>
      <c r="E158" s="11"/>
      <c r="G158" s="20"/>
      <c r="H158" s="24"/>
      <c r="I158" s="24"/>
      <c r="J158" s="24"/>
      <c r="K158" s="24"/>
      <c r="L158" s="24"/>
      <c r="M158" s="24"/>
    </row>
    <row r="159" spans="2:20" ht="15" customHeight="1" x14ac:dyDescent="0.25">
      <c r="B159" s="12" t="s">
        <v>68</v>
      </c>
      <c r="C159" s="12"/>
      <c r="D159" s="11"/>
      <c r="E159" s="11"/>
      <c r="G159" s="125" t="s">
        <v>280</v>
      </c>
      <c r="H159" s="24"/>
      <c r="I159" s="24"/>
      <c r="J159" s="24"/>
      <c r="K159" s="24"/>
      <c r="L159" s="24"/>
      <c r="M159" s="24"/>
    </row>
    <row r="160" spans="2:20" ht="12" customHeight="1" x14ac:dyDescent="0.25">
      <c r="B160" s="12" t="s">
        <v>281</v>
      </c>
      <c r="C160" s="12" t="s">
        <v>282</v>
      </c>
      <c r="D160" s="11" t="s">
        <v>454</v>
      </c>
      <c r="E160" s="11" t="s">
        <v>265</v>
      </c>
      <c r="G160" s="20" t="s">
        <v>282</v>
      </c>
      <c r="H160" s="18" t="e">
        <f ca="1">IFERROR([2]!Hsgetvalue(H$12,"Scenario#"&amp;H$2&amp;"","Year#"&amp;H$5&amp;"","Period#"&amp;H$4&amp;"","View#"&amp;H$11&amp;"","Entity#"&amp;$D160&amp;"","Value#"&amp;H$10&amp;"","Account#"&amp;$B160&amp;"","ICP#"&amp;H$7&amp;"","Program#"&amp;H$8&amp;"","Movements#"&amp;$E160&amp;"","Data_Category#"&amp;H$3&amp;"","Reporting#"&amp;H$9&amp;"","ECP#"&amp;H$6&amp;"")/1000000,[2]!Hsgetvalue(H$12,"Scenario#"&amp;H$2&amp;"","Year#"&amp;H$5&amp;"","Period#"&amp;H$4&amp;"","View#"&amp;H$11&amp;"","Entity#"&amp;$D160&amp;"","Value#"&amp;H$10&amp;"","Account#"&amp;$B160&amp;"","ICP#"&amp;H$7&amp;"","Program#"&amp;H$8&amp;"","Movements#"&amp;$E160&amp;"","Data_Category#"&amp;H$3&amp;"","Reporting#"&amp;H$9&amp;"","ECP#"&amp;H$6&amp;""))</f>
        <v>#NAME?</v>
      </c>
      <c r="I160" s="18" t="e">
        <f ca="1">IFERROR([2]!Hsgetvalue(I$12,"Scenario#"&amp;I$2&amp;"","Year#"&amp;I$5&amp;"","Period#"&amp;I$4&amp;"","View#"&amp;I$11&amp;"","Entity#"&amp;$D160&amp;"","Value#"&amp;I$10&amp;"","Account#"&amp;$B160&amp;"","ICP#"&amp;I$7&amp;"","Program#"&amp;I$8&amp;"","Movements#"&amp;$E160&amp;"","Data_Category#"&amp;I$3&amp;"","Reporting#"&amp;I$9&amp;"","ECP#"&amp;I$6&amp;"")/1000000,[2]!Hsgetvalue(I$12,"Scenario#"&amp;I$2&amp;"","Year#"&amp;I$5&amp;"","Period#"&amp;I$4&amp;"","View#"&amp;I$11&amp;"","Entity#"&amp;$D160&amp;"","Value#"&amp;I$10&amp;"","Account#"&amp;$B160&amp;"","ICP#"&amp;I$7&amp;"","Program#"&amp;I$8&amp;"","Movements#"&amp;$E160&amp;"","Data_Category#"&amp;I$3&amp;"","Reporting#"&amp;I$9&amp;"","ECP#"&amp;I$6&amp;""))</f>
        <v>#NAME?</v>
      </c>
      <c r="J160" s="18" t="e">
        <f ca="1">IFERROR([2]!Hsgetvalue(J$12,"Scenario#"&amp;J$2&amp;"","Year#"&amp;J$5&amp;"","Period#"&amp;J$4&amp;"","View#"&amp;J$11&amp;"","Entity#"&amp;$D160&amp;"","Value#"&amp;J$10&amp;"","Account#"&amp;$B160&amp;"","ICP#"&amp;J$7&amp;"","Program#"&amp;J$8&amp;"","Movements#"&amp;$E160&amp;"","Data_Category#"&amp;J$3&amp;"","Reporting#"&amp;J$9&amp;"","ECP#"&amp;J$6&amp;"")/1000000,[2]!Hsgetvalue(J$12,"Scenario#"&amp;J$2&amp;"","Year#"&amp;J$5&amp;"","Period#"&amp;J$4&amp;"","View#"&amp;J$11&amp;"","Entity#"&amp;$D160&amp;"","Value#"&amp;J$10&amp;"","Account#"&amp;$B160&amp;"","ICP#"&amp;J$7&amp;"","Program#"&amp;J$8&amp;"","Movements#"&amp;$E160&amp;"","Data_Category#"&amp;J$3&amp;"","Reporting#"&amp;J$9&amp;"","ECP#"&amp;J$6&amp;""))</f>
        <v>#NAME?</v>
      </c>
      <c r="K160" s="18" t="e">
        <f ca="1">IFERROR([2]!Hsgetvalue(K$12,"Scenario#"&amp;K$2&amp;"","Year#"&amp;K$5&amp;"","Period#"&amp;K$4&amp;"","View#"&amp;K$11&amp;"","Entity#"&amp;$D160&amp;"","Value#"&amp;K$10&amp;"","Account#"&amp;$B160&amp;"","ICP#"&amp;K$7&amp;"","Program#"&amp;K$8&amp;"","Movements#"&amp;$E160&amp;"","Data_Category#"&amp;K$3&amp;"","Reporting#"&amp;K$9&amp;"","ECP#"&amp;K$6&amp;"")/1000000,[2]!Hsgetvalue(K$12,"Scenario#"&amp;K$2&amp;"","Year#"&amp;K$5&amp;"","Period#"&amp;K$4&amp;"","View#"&amp;K$11&amp;"","Entity#"&amp;$D160&amp;"","Value#"&amp;K$10&amp;"","Account#"&amp;$B160&amp;"","ICP#"&amp;K$7&amp;"","Program#"&amp;K$8&amp;"","Movements#"&amp;$E160&amp;"","Data_Category#"&amp;K$3&amp;"","Reporting#"&amp;K$9&amp;"","ECP#"&amp;K$6&amp;""))</f>
        <v>#NAME?</v>
      </c>
      <c r="L160" s="18" t="e">
        <f ca="1">IFERROR([2]!Hsgetvalue(L$12,"Scenario#"&amp;L$2&amp;"","Year#"&amp;L$5&amp;"","Period#"&amp;L$4&amp;"","View#"&amp;L$11&amp;"","Entity#"&amp;$D160&amp;"","Value#"&amp;L$10&amp;"","Account#"&amp;$B160&amp;"","ICP#"&amp;L$7&amp;"","Program#"&amp;L$8&amp;"","Movements#"&amp;$E160&amp;"","Data_Category#"&amp;L$3&amp;"","Reporting#"&amp;L$9&amp;"","ECP#"&amp;L$6&amp;"")/1000000,[2]!Hsgetvalue(L$12,"Scenario#"&amp;L$2&amp;"","Year#"&amp;L$5&amp;"","Period#"&amp;L$4&amp;"","View#"&amp;L$11&amp;"","Entity#"&amp;$D160&amp;"","Value#"&amp;L$10&amp;"","Account#"&amp;$B160&amp;"","ICP#"&amp;L$7&amp;"","Program#"&amp;L$8&amp;"","Movements#"&amp;$E160&amp;"","Data_Category#"&amp;L$3&amp;"","Reporting#"&amp;L$9&amp;"","ECP#"&amp;L$6&amp;""))</f>
        <v>#NAME?</v>
      </c>
      <c r="M160" s="18" t="e">
        <f ca="1">IFERROR([2]!Hsgetvalue(M$12,"Scenario#"&amp;M$2&amp;"","Year#"&amp;M$5&amp;"","Period#"&amp;M$4&amp;"","View#"&amp;M$11&amp;"","Entity#"&amp;$D160&amp;"","Value#"&amp;M$10&amp;"","Account#"&amp;$B160&amp;"","ICP#"&amp;M$7&amp;"","Program#"&amp;M$8&amp;"","Movements#"&amp;$E160&amp;"","Data_Category#"&amp;M$3&amp;"","Reporting#"&amp;M$9&amp;"","ECP#"&amp;M$6&amp;"")/1000000,[2]!Hsgetvalue(M$12,"Scenario#"&amp;M$2&amp;"","Year#"&amp;M$5&amp;"","Period#"&amp;M$4&amp;"","View#"&amp;M$11&amp;"","Entity#"&amp;$D160&amp;"","Value#"&amp;M$10&amp;"","Account#"&amp;$B160&amp;"","ICP#"&amp;M$7&amp;"","Program#"&amp;M$8&amp;"","Movements#"&amp;$E160&amp;"","Data_Category#"&amp;M$3&amp;"","Reporting#"&amp;M$9&amp;"","ECP#"&amp;M$6&amp;""))</f>
        <v>#NAME?</v>
      </c>
    </row>
    <row r="161" spans="2:24" ht="12" customHeight="1" x14ac:dyDescent="0.25">
      <c r="B161" s="12" t="s">
        <v>283</v>
      </c>
      <c r="C161" s="12" t="s">
        <v>284</v>
      </c>
      <c r="D161" s="11" t="s">
        <v>454</v>
      </c>
      <c r="E161" s="11" t="s">
        <v>265</v>
      </c>
      <c r="G161" s="20" t="s">
        <v>284</v>
      </c>
      <c r="H161" s="18" t="e">
        <f ca="1">IFERROR([2]!Hsgetvalue(H$12,"Scenario#"&amp;H$2&amp;"","Year#"&amp;H$5&amp;"","Period#"&amp;H$4&amp;"","View#"&amp;H$11&amp;"","Entity#"&amp;$D161&amp;"","Value#"&amp;H$10&amp;"","Account#"&amp;$B161&amp;"","ICP#"&amp;H$7&amp;"","Program#"&amp;H$8&amp;"","Movements#"&amp;$E161&amp;"","Data_Category#"&amp;H$3&amp;"","Reporting#"&amp;H$9&amp;"","ECP#"&amp;H$6&amp;"")/1000000,[2]!Hsgetvalue(H$12,"Scenario#"&amp;H$2&amp;"","Year#"&amp;H$5&amp;"","Period#"&amp;H$4&amp;"","View#"&amp;H$11&amp;"","Entity#"&amp;$D161&amp;"","Value#"&amp;H$10&amp;"","Account#"&amp;$B161&amp;"","ICP#"&amp;H$7&amp;"","Program#"&amp;H$8&amp;"","Movements#"&amp;$E161&amp;"","Data_Category#"&amp;H$3&amp;"","Reporting#"&amp;H$9&amp;"","ECP#"&amp;H$6&amp;""))</f>
        <v>#NAME?</v>
      </c>
      <c r="I161" s="18" t="e">
        <f ca="1">IFERROR([2]!Hsgetvalue(I$12,"Scenario#"&amp;I$2&amp;"","Year#"&amp;I$5&amp;"","Period#"&amp;I$4&amp;"","View#"&amp;I$11&amp;"","Entity#"&amp;$D161&amp;"","Value#"&amp;I$10&amp;"","Account#"&amp;$B161&amp;"","ICP#"&amp;I$7&amp;"","Program#"&amp;I$8&amp;"","Movements#"&amp;$E161&amp;"","Data_Category#"&amp;I$3&amp;"","Reporting#"&amp;I$9&amp;"","ECP#"&amp;I$6&amp;"")/1000000,[2]!Hsgetvalue(I$12,"Scenario#"&amp;I$2&amp;"","Year#"&amp;I$5&amp;"","Period#"&amp;I$4&amp;"","View#"&amp;I$11&amp;"","Entity#"&amp;$D161&amp;"","Value#"&amp;I$10&amp;"","Account#"&amp;$B161&amp;"","ICP#"&amp;I$7&amp;"","Program#"&amp;I$8&amp;"","Movements#"&amp;$E161&amp;"","Data_Category#"&amp;I$3&amp;"","Reporting#"&amp;I$9&amp;"","ECP#"&amp;I$6&amp;""))</f>
        <v>#NAME?</v>
      </c>
      <c r="J161" s="18" t="e">
        <f ca="1">IFERROR([2]!Hsgetvalue(J$12,"Scenario#"&amp;J$2&amp;"","Year#"&amp;J$5&amp;"","Period#"&amp;J$4&amp;"","View#"&amp;J$11&amp;"","Entity#"&amp;$D161&amp;"","Value#"&amp;J$10&amp;"","Account#"&amp;$B161&amp;"","ICP#"&amp;J$7&amp;"","Program#"&amp;J$8&amp;"","Movements#"&amp;$E161&amp;"","Data_Category#"&amp;J$3&amp;"","Reporting#"&amp;J$9&amp;"","ECP#"&amp;J$6&amp;"")/1000000,[2]!Hsgetvalue(J$12,"Scenario#"&amp;J$2&amp;"","Year#"&amp;J$5&amp;"","Period#"&amp;J$4&amp;"","View#"&amp;J$11&amp;"","Entity#"&amp;$D161&amp;"","Value#"&amp;J$10&amp;"","Account#"&amp;$B161&amp;"","ICP#"&amp;J$7&amp;"","Program#"&amp;J$8&amp;"","Movements#"&amp;$E161&amp;"","Data_Category#"&amp;J$3&amp;"","Reporting#"&amp;J$9&amp;"","ECP#"&amp;J$6&amp;""))</f>
        <v>#NAME?</v>
      </c>
      <c r="K161" s="18" t="e">
        <f ca="1">IFERROR([2]!Hsgetvalue(K$12,"Scenario#"&amp;K$2&amp;"","Year#"&amp;K$5&amp;"","Period#"&amp;K$4&amp;"","View#"&amp;K$11&amp;"","Entity#"&amp;$D161&amp;"","Value#"&amp;K$10&amp;"","Account#"&amp;$B161&amp;"","ICP#"&amp;K$7&amp;"","Program#"&amp;K$8&amp;"","Movements#"&amp;$E161&amp;"","Data_Category#"&amp;K$3&amp;"","Reporting#"&amp;K$9&amp;"","ECP#"&amp;K$6&amp;"")/1000000,[2]!Hsgetvalue(K$12,"Scenario#"&amp;K$2&amp;"","Year#"&amp;K$5&amp;"","Period#"&amp;K$4&amp;"","View#"&amp;K$11&amp;"","Entity#"&amp;$D161&amp;"","Value#"&amp;K$10&amp;"","Account#"&amp;$B161&amp;"","ICP#"&amp;K$7&amp;"","Program#"&amp;K$8&amp;"","Movements#"&amp;$E161&amp;"","Data_Category#"&amp;K$3&amp;"","Reporting#"&amp;K$9&amp;"","ECP#"&amp;K$6&amp;""))</f>
        <v>#NAME?</v>
      </c>
      <c r="L161" s="18" t="e">
        <f ca="1">IFERROR([2]!Hsgetvalue(L$12,"Scenario#"&amp;L$2&amp;"","Year#"&amp;L$5&amp;"","Period#"&amp;L$4&amp;"","View#"&amp;L$11&amp;"","Entity#"&amp;$D161&amp;"","Value#"&amp;L$10&amp;"","Account#"&amp;$B161&amp;"","ICP#"&amp;L$7&amp;"","Program#"&amp;L$8&amp;"","Movements#"&amp;$E161&amp;"","Data_Category#"&amp;L$3&amp;"","Reporting#"&amp;L$9&amp;"","ECP#"&amp;L$6&amp;"")/1000000,[2]!Hsgetvalue(L$12,"Scenario#"&amp;L$2&amp;"","Year#"&amp;L$5&amp;"","Period#"&amp;L$4&amp;"","View#"&amp;L$11&amp;"","Entity#"&amp;$D161&amp;"","Value#"&amp;L$10&amp;"","Account#"&amp;$B161&amp;"","ICP#"&amp;L$7&amp;"","Program#"&amp;L$8&amp;"","Movements#"&amp;$E161&amp;"","Data_Category#"&amp;L$3&amp;"","Reporting#"&amp;L$9&amp;"","ECP#"&amp;L$6&amp;""))</f>
        <v>#NAME?</v>
      </c>
      <c r="M161" s="18" t="e">
        <f ca="1">IFERROR([2]!Hsgetvalue(M$12,"Scenario#"&amp;M$2&amp;"","Year#"&amp;M$5&amp;"","Period#"&amp;M$4&amp;"","View#"&amp;M$11&amp;"","Entity#"&amp;$D161&amp;"","Value#"&amp;M$10&amp;"","Account#"&amp;$B161&amp;"","ICP#"&amp;M$7&amp;"","Program#"&amp;M$8&amp;"","Movements#"&amp;$E161&amp;"","Data_Category#"&amp;M$3&amp;"","Reporting#"&amp;M$9&amp;"","ECP#"&amp;M$6&amp;"")/1000000,[2]!Hsgetvalue(M$12,"Scenario#"&amp;M$2&amp;"","Year#"&amp;M$5&amp;"","Period#"&amp;M$4&amp;"","View#"&amp;M$11&amp;"","Entity#"&amp;$D161&amp;"","Value#"&amp;M$10&amp;"","Account#"&amp;$B161&amp;"","ICP#"&amp;M$7&amp;"","Program#"&amp;M$8&amp;"","Movements#"&amp;$E161&amp;"","Data_Category#"&amp;M$3&amp;"","Reporting#"&amp;M$9&amp;"","ECP#"&amp;M$6&amp;""))</f>
        <v>#NAME?</v>
      </c>
    </row>
    <row r="162" spans="2:24" ht="12" customHeight="1" x14ac:dyDescent="0.25">
      <c r="B162" s="12" t="s">
        <v>285</v>
      </c>
      <c r="C162" s="12" t="s">
        <v>286</v>
      </c>
      <c r="D162" s="11" t="s">
        <v>454</v>
      </c>
      <c r="E162" s="11" t="s">
        <v>265</v>
      </c>
      <c r="G162" s="20" t="s">
        <v>286</v>
      </c>
      <c r="H162" s="18" t="e">
        <f ca="1">IFERROR([2]!Hsgetvalue(H$12,"Scenario#"&amp;H$2&amp;"","Year#"&amp;H$5&amp;"","Period#"&amp;H$4&amp;"","View#"&amp;H$11&amp;"","Entity#"&amp;$D162&amp;"","Value#"&amp;H$10&amp;"","Account#"&amp;$B162&amp;"","ICP#"&amp;H$7&amp;"","Program#"&amp;H$8&amp;"","Movements#"&amp;$E162&amp;"","Data_Category#"&amp;H$3&amp;"","Reporting#"&amp;H$9&amp;"","ECP#"&amp;H$6&amp;"")/1000000,[2]!Hsgetvalue(H$12,"Scenario#"&amp;H$2&amp;"","Year#"&amp;H$5&amp;"","Period#"&amp;H$4&amp;"","View#"&amp;H$11&amp;"","Entity#"&amp;$D162&amp;"","Value#"&amp;H$10&amp;"","Account#"&amp;$B162&amp;"","ICP#"&amp;H$7&amp;"","Program#"&amp;H$8&amp;"","Movements#"&amp;$E162&amp;"","Data_Category#"&amp;H$3&amp;"","Reporting#"&amp;H$9&amp;"","ECP#"&amp;H$6&amp;""))</f>
        <v>#NAME?</v>
      </c>
      <c r="I162" s="18" t="e">
        <f ca="1">IFERROR([2]!Hsgetvalue(I$12,"Scenario#"&amp;I$2&amp;"","Year#"&amp;I$5&amp;"","Period#"&amp;I$4&amp;"","View#"&amp;I$11&amp;"","Entity#"&amp;$D162&amp;"","Value#"&amp;I$10&amp;"","Account#"&amp;$B162&amp;"","ICP#"&amp;I$7&amp;"","Program#"&amp;I$8&amp;"","Movements#"&amp;$E162&amp;"","Data_Category#"&amp;I$3&amp;"","Reporting#"&amp;I$9&amp;"","ECP#"&amp;I$6&amp;"")/1000000,[2]!Hsgetvalue(I$12,"Scenario#"&amp;I$2&amp;"","Year#"&amp;I$5&amp;"","Period#"&amp;I$4&amp;"","View#"&amp;I$11&amp;"","Entity#"&amp;$D162&amp;"","Value#"&amp;I$10&amp;"","Account#"&amp;$B162&amp;"","ICP#"&amp;I$7&amp;"","Program#"&amp;I$8&amp;"","Movements#"&amp;$E162&amp;"","Data_Category#"&amp;I$3&amp;"","Reporting#"&amp;I$9&amp;"","ECP#"&amp;I$6&amp;""))</f>
        <v>#NAME?</v>
      </c>
      <c r="J162" s="18" t="e">
        <f ca="1">IFERROR([2]!Hsgetvalue(J$12,"Scenario#"&amp;J$2&amp;"","Year#"&amp;J$5&amp;"","Period#"&amp;J$4&amp;"","View#"&amp;J$11&amp;"","Entity#"&amp;$D162&amp;"","Value#"&amp;J$10&amp;"","Account#"&amp;$B162&amp;"","ICP#"&amp;J$7&amp;"","Program#"&amp;J$8&amp;"","Movements#"&amp;$E162&amp;"","Data_Category#"&amp;J$3&amp;"","Reporting#"&amp;J$9&amp;"","ECP#"&amp;J$6&amp;"")/1000000,[2]!Hsgetvalue(J$12,"Scenario#"&amp;J$2&amp;"","Year#"&amp;J$5&amp;"","Period#"&amp;J$4&amp;"","View#"&amp;J$11&amp;"","Entity#"&amp;$D162&amp;"","Value#"&amp;J$10&amp;"","Account#"&amp;$B162&amp;"","ICP#"&amp;J$7&amp;"","Program#"&amp;J$8&amp;"","Movements#"&amp;$E162&amp;"","Data_Category#"&amp;J$3&amp;"","Reporting#"&amp;J$9&amp;"","ECP#"&amp;J$6&amp;""))</f>
        <v>#NAME?</v>
      </c>
      <c r="K162" s="18" t="e">
        <f ca="1">IFERROR([2]!Hsgetvalue(K$12,"Scenario#"&amp;K$2&amp;"","Year#"&amp;K$5&amp;"","Period#"&amp;K$4&amp;"","View#"&amp;K$11&amp;"","Entity#"&amp;$D162&amp;"","Value#"&amp;K$10&amp;"","Account#"&amp;$B162&amp;"","ICP#"&amp;K$7&amp;"","Program#"&amp;K$8&amp;"","Movements#"&amp;$E162&amp;"","Data_Category#"&amp;K$3&amp;"","Reporting#"&amp;K$9&amp;"","ECP#"&amp;K$6&amp;"")/1000000,[2]!Hsgetvalue(K$12,"Scenario#"&amp;K$2&amp;"","Year#"&amp;K$5&amp;"","Period#"&amp;K$4&amp;"","View#"&amp;K$11&amp;"","Entity#"&amp;$D162&amp;"","Value#"&amp;K$10&amp;"","Account#"&amp;$B162&amp;"","ICP#"&amp;K$7&amp;"","Program#"&amp;K$8&amp;"","Movements#"&amp;$E162&amp;"","Data_Category#"&amp;K$3&amp;"","Reporting#"&amp;K$9&amp;"","ECP#"&amp;K$6&amp;""))</f>
        <v>#NAME?</v>
      </c>
      <c r="L162" s="18" t="e">
        <f ca="1">IFERROR([2]!Hsgetvalue(L$12,"Scenario#"&amp;L$2&amp;"","Year#"&amp;L$5&amp;"","Period#"&amp;L$4&amp;"","View#"&amp;L$11&amp;"","Entity#"&amp;$D162&amp;"","Value#"&amp;L$10&amp;"","Account#"&amp;$B162&amp;"","ICP#"&amp;L$7&amp;"","Program#"&amp;L$8&amp;"","Movements#"&amp;$E162&amp;"","Data_Category#"&amp;L$3&amp;"","Reporting#"&amp;L$9&amp;"","ECP#"&amp;L$6&amp;"")/1000000,[2]!Hsgetvalue(L$12,"Scenario#"&amp;L$2&amp;"","Year#"&amp;L$5&amp;"","Period#"&amp;L$4&amp;"","View#"&amp;L$11&amp;"","Entity#"&amp;$D162&amp;"","Value#"&amp;L$10&amp;"","Account#"&amp;$B162&amp;"","ICP#"&amp;L$7&amp;"","Program#"&amp;L$8&amp;"","Movements#"&amp;$E162&amp;"","Data_Category#"&amp;L$3&amp;"","Reporting#"&amp;L$9&amp;"","ECP#"&amp;L$6&amp;""))</f>
        <v>#NAME?</v>
      </c>
      <c r="M162" s="18" t="e">
        <f ca="1">IFERROR([2]!Hsgetvalue(M$12,"Scenario#"&amp;M$2&amp;"","Year#"&amp;M$5&amp;"","Period#"&amp;M$4&amp;"","View#"&amp;M$11&amp;"","Entity#"&amp;$D162&amp;"","Value#"&amp;M$10&amp;"","Account#"&amp;$B162&amp;"","ICP#"&amp;M$7&amp;"","Program#"&amp;M$8&amp;"","Movements#"&amp;$E162&amp;"","Data_Category#"&amp;M$3&amp;"","Reporting#"&amp;M$9&amp;"","ECP#"&amp;M$6&amp;"")/1000000,[2]!Hsgetvalue(M$12,"Scenario#"&amp;M$2&amp;"","Year#"&amp;M$5&amp;"","Period#"&amp;M$4&amp;"","View#"&amp;M$11&amp;"","Entity#"&amp;$D162&amp;"","Value#"&amp;M$10&amp;"","Account#"&amp;$B162&amp;"","ICP#"&amp;M$7&amp;"","Program#"&amp;M$8&amp;"","Movements#"&amp;$E162&amp;"","Data_Category#"&amp;M$3&amp;"","Reporting#"&amp;M$9&amp;"","ECP#"&amp;M$6&amp;""))</f>
        <v>#NAME?</v>
      </c>
    </row>
    <row r="163" spans="2:24" ht="12" customHeight="1" x14ac:dyDescent="0.25">
      <c r="B163" s="12" t="s">
        <v>287</v>
      </c>
      <c r="C163" s="12" t="s">
        <v>288</v>
      </c>
      <c r="D163" s="11" t="s">
        <v>454</v>
      </c>
      <c r="E163" s="11" t="s">
        <v>265</v>
      </c>
      <c r="G163" s="20" t="s">
        <v>288</v>
      </c>
      <c r="H163" s="18" t="e">
        <f ca="1">IFERROR([2]!Hsgetvalue(H$12,"Scenario#"&amp;H$2&amp;"","Year#"&amp;H$5&amp;"","Period#"&amp;H$4&amp;"","View#"&amp;H$11&amp;"","Entity#"&amp;$D163&amp;"","Value#"&amp;H$10&amp;"","Account#"&amp;$B163&amp;"","ICP#"&amp;H$7&amp;"","Program#"&amp;H$8&amp;"","Movements#"&amp;$E163&amp;"","Data_Category#"&amp;H$3&amp;"","Reporting#"&amp;H$9&amp;"","ECP#"&amp;H$6&amp;"")/1000000,[2]!Hsgetvalue(H$12,"Scenario#"&amp;H$2&amp;"","Year#"&amp;H$5&amp;"","Period#"&amp;H$4&amp;"","View#"&amp;H$11&amp;"","Entity#"&amp;$D163&amp;"","Value#"&amp;H$10&amp;"","Account#"&amp;$B163&amp;"","ICP#"&amp;H$7&amp;"","Program#"&amp;H$8&amp;"","Movements#"&amp;$E163&amp;"","Data_Category#"&amp;H$3&amp;"","Reporting#"&amp;H$9&amp;"","ECP#"&amp;H$6&amp;""))</f>
        <v>#NAME?</v>
      </c>
      <c r="I163" s="18" t="e">
        <f ca="1">IFERROR([2]!Hsgetvalue(I$12,"Scenario#"&amp;I$2&amp;"","Year#"&amp;I$5&amp;"","Period#"&amp;I$4&amp;"","View#"&amp;I$11&amp;"","Entity#"&amp;$D163&amp;"","Value#"&amp;I$10&amp;"","Account#"&amp;$B163&amp;"","ICP#"&amp;I$7&amp;"","Program#"&amp;I$8&amp;"","Movements#"&amp;$E163&amp;"","Data_Category#"&amp;I$3&amp;"","Reporting#"&amp;I$9&amp;"","ECP#"&amp;I$6&amp;"")/1000000,[2]!Hsgetvalue(I$12,"Scenario#"&amp;I$2&amp;"","Year#"&amp;I$5&amp;"","Period#"&amp;I$4&amp;"","View#"&amp;I$11&amp;"","Entity#"&amp;$D163&amp;"","Value#"&amp;I$10&amp;"","Account#"&amp;$B163&amp;"","ICP#"&amp;I$7&amp;"","Program#"&amp;I$8&amp;"","Movements#"&amp;$E163&amp;"","Data_Category#"&amp;I$3&amp;"","Reporting#"&amp;I$9&amp;"","ECP#"&amp;I$6&amp;""))</f>
        <v>#NAME?</v>
      </c>
      <c r="J163" s="18" t="e">
        <f ca="1">IFERROR([2]!Hsgetvalue(J$12,"Scenario#"&amp;J$2&amp;"","Year#"&amp;J$5&amp;"","Period#"&amp;J$4&amp;"","View#"&amp;J$11&amp;"","Entity#"&amp;$D163&amp;"","Value#"&amp;J$10&amp;"","Account#"&amp;$B163&amp;"","ICP#"&amp;J$7&amp;"","Program#"&amp;J$8&amp;"","Movements#"&amp;$E163&amp;"","Data_Category#"&amp;J$3&amp;"","Reporting#"&amp;J$9&amp;"","ECP#"&amp;J$6&amp;"")/1000000,[2]!Hsgetvalue(J$12,"Scenario#"&amp;J$2&amp;"","Year#"&amp;J$5&amp;"","Period#"&amp;J$4&amp;"","View#"&amp;J$11&amp;"","Entity#"&amp;$D163&amp;"","Value#"&amp;J$10&amp;"","Account#"&amp;$B163&amp;"","ICP#"&amp;J$7&amp;"","Program#"&amp;J$8&amp;"","Movements#"&amp;$E163&amp;"","Data_Category#"&amp;J$3&amp;"","Reporting#"&amp;J$9&amp;"","ECP#"&amp;J$6&amp;""))</f>
        <v>#NAME?</v>
      </c>
      <c r="K163" s="18" t="e">
        <f ca="1">IFERROR([2]!Hsgetvalue(K$12,"Scenario#"&amp;K$2&amp;"","Year#"&amp;K$5&amp;"","Period#"&amp;K$4&amp;"","View#"&amp;K$11&amp;"","Entity#"&amp;$D163&amp;"","Value#"&amp;K$10&amp;"","Account#"&amp;$B163&amp;"","ICP#"&amp;K$7&amp;"","Program#"&amp;K$8&amp;"","Movements#"&amp;$E163&amp;"","Data_Category#"&amp;K$3&amp;"","Reporting#"&amp;K$9&amp;"","ECP#"&amp;K$6&amp;"")/1000000,[2]!Hsgetvalue(K$12,"Scenario#"&amp;K$2&amp;"","Year#"&amp;K$5&amp;"","Period#"&amp;K$4&amp;"","View#"&amp;K$11&amp;"","Entity#"&amp;$D163&amp;"","Value#"&amp;K$10&amp;"","Account#"&amp;$B163&amp;"","ICP#"&amp;K$7&amp;"","Program#"&amp;K$8&amp;"","Movements#"&amp;$E163&amp;"","Data_Category#"&amp;K$3&amp;"","Reporting#"&amp;K$9&amp;"","ECP#"&amp;K$6&amp;""))</f>
        <v>#NAME?</v>
      </c>
      <c r="L163" s="18" t="e">
        <f ca="1">IFERROR([2]!Hsgetvalue(L$12,"Scenario#"&amp;L$2&amp;"","Year#"&amp;L$5&amp;"","Period#"&amp;L$4&amp;"","View#"&amp;L$11&amp;"","Entity#"&amp;$D163&amp;"","Value#"&amp;L$10&amp;"","Account#"&amp;$B163&amp;"","ICP#"&amp;L$7&amp;"","Program#"&amp;L$8&amp;"","Movements#"&amp;$E163&amp;"","Data_Category#"&amp;L$3&amp;"","Reporting#"&amp;L$9&amp;"","ECP#"&amp;L$6&amp;"")/1000000,[2]!Hsgetvalue(L$12,"Scenario#"&amp;L$2&amp;"","Year#"&amp;L$5&amp;"","Period#"&amp;L$4&amp;"","View#"&amp;L$11&amp;"","Entity#"&amp;$D163&amp;"","Value#"&amp;L$10&amp;"","Account#"&amp;$B163&amp;"","ICP#"&amp;L$7&amp;"","Program#"&amp;L$8&amp;"","Movements#"&amp;$E163&amp;"","Data_Category#"&amp;L$3&amp;"","Reporting#"&amp;L$9&amp;"","ECP#"&amp;L$6&amp;""))</f>
        <v>#NAME?</v>
      </c>
      <c r="M163" s="18" t="e">
        <f ca="1">IFERROR([2]!Hsgetvalue(M$12,"Scenario#"&amp;M$2&amp;"","Year#"&amp;M$5&amp;"","Period#"&amp;M$4&amp;"","View#"&amp;M$11&amp;"","Entity#"&amp;$D163&amp;"","Value#"&amp;M$10&amp;"","Account#"&amp;$B163&amp;"","ICP#"&amp;M$7&amp;"","Program#"&amp;M$8&amp;"","Movements#"&amp;$E163&amp;"","Data_Category#"&amp;M$3&amp;"","Reporting#"&amp;M$9&amp;"","ECP#"&amp;M$6&amp;"")/1000000,[2]!Hsgetvalue(M$12,"Scenario#"&amp;M$2&amp;"","Year#"&amp;M$5&amp;"","Period#"&amp;M$4&amp;"","View#"&amp;M$11&amp;"","Entity#"&amp;$D163&amp;"","Value#"&amp;M$10&amp;"","Account#"&amp;$B163&amp;"","ICP#"&amp;M$7&amp;"","Program#"&amp;M$8&amp;"","Movements#"&amp;$E163&amp;"","Data_Category#"&amp;M$3&amp;"","Reporting#"&amp;M$9&amp;"","ECP#"&amp;M$6&amp;""))</f>
        <v>#NAME?</v>
      </c>
    </row>
    <row r="164" spans="2:24" ht="12" customHeight="1" x14ac:dyDescent="0.25">
      <c r="B164" s="12" t="s">
        <v>289</v>
      </c>
      <c r="C164" s="12" t="s">
        <v>290</v>
      </c>
      <c r="D164" s="11" t="s">
        <v>454</v>
      </c>
      <c r="E164" s="11" t="s">
        <v>265</v>
      </c>
      <c r="G164" s="20" t="s">
        <v>290</v>
      </c>
      <c r="H164" s="18" t="e">
        <f ca="1">IFERROR([2]!Hsgetvalue(H$12,"Scenario#"&amp;H$2&amp;"","Year#"&amp;H$5&amp;"","Period#"&amp;H$4&amp;"","View#"&amp;H$11&amp;"","Entity#"&amp;$D164&amp;"","Value#"&amp;H$10&amp;"","Account#"&amp;$B164&amp;"","ICP#"&amp;H$7&amp;"","Program#"&amp;H$8&amp;"","Movements#"&amp;$E164&amp;"","Data_Category#"&amp;H$3&amp;"","Reporting#"&amp;H$9&amp;"","ECP#"&amp;H$6&amp;"")/1000000,[2]!Hsgetvalue(H$12,"Scenario#"&amp;H$2&amp;"","Year#"&amp;H$5&amp;"","Period#"&amp;H$4&amp;"","View#"&amp;H$11&amp;"","Entity#"&amp;$D164&amp;"","Value#"&amp;H$10&amp;"","Account#"&amp;$B164&amp;"","ICP#"&amp;H$7&amp;"","Program#"&amp;H$8&amp;"","Movements#"&amp;$E164&amp;"","Data_Category#"&amp;H$3&amp;"","Reporting#"&amp;H$9&amp;"","ECP#"&amp;H$6&amp;""))</f>
        <v>#NAME?</v>
      </c>
      <c r="I164" s="18" t="e">
        <f ca="1">IFERROR([2]!Hsgetvalue(I$12,"Scenario#"&amp;I$2&amp;"","Year#"&amp;I$5&amp;"","Period#"&amp;I$4&amp;"","View#"&amp;I$11&amp;"","Entity#"&amp;$D164&amp;"","Value#"&amp;I$10&amp;"","Account#"&amp;$B164&amp;"","ICP#"&amp;I$7&amp;"","Program#"&amp;I$8&amp;"","Movements#"&amp;$E164&amp;"","Data_Category#"&amp;I$3&amp;"","Reporting#"&amp;I$9&amp;"","ECP#"&amp;I$6&amp;"")/1000000,[2]!Hsgetvalue(I$12,"Scenario#"&amp;I$2&amp;"","Year#"&amp;I$5&amp;"","Period#"&amp;I$4&amp;"","View#"&amp;I$11&amp;"","Entity#"&amp;$D164&amp;"","Value#"&amp;I$10&amp;"","Account#"&amp;$B164&amp;"","ICP#"&amp;I$7&amp;"","Program#"&amp;I$8&amp;"","Movements#"&amp;$E164&amp;"","Data_Category#"&amp;I$3&amp;"","Reporting#"&amp;I$9&amp;"","ECP#"&amp;I$6&amp;""))</f>
        <v>#NAME?</v>
      </c>
      <c r="J164" s="18" t="e">
        <f ca="1">IFERROR([2]!Hsgetvalue(J$12,"Scenario#"&amp;J$2&amp;"","Year#"&amp;J$5&amp;"","Period#"&amp;J$4&amp;"","View#"&amp;J$11&amp;"","Entity#"&amp;$D164&amp;"","Value#"&amp;J$10&amp;"","Account#"&amp;$B164&amp;"","ICP#"&amp;J$7&amp;"","Program#"&amp;J$8&amp;"","Movements#"&amp;$E164&amp;"","Data_Category#"&amp;J$3&amp;"","Reporting#"&amp;J$9&amp;"","ECP#"&amp;J$6&amp;"")/1000000,[2]!Hsgetvalue(J$12,"Scenario#"&amp;J$2&amp;"","Year#"&amp;J$5&amp;"","Period#"&amp;J$4&amp;"","View#"&amp;J$11&amp;"","Entity#"&amp;$D164&amp;"","Value#"&amp;J$10&amp;"","Account#"&amp;$B164&amp;"","ICP#"&amp;J$7&amp;"","Program#"&amp;J$8&amp;"","Movements#"&amp;$E164&amp;"","Data_Category#"&amp;J$3&amp;"","Reporting#"&amp;J$9&amp;"","ECP#"&amp;J$6&amp;""))</f>
        <v>#NAME?</v>
      </c>
      <c r="K164" s="18" t="e">
        <f ca="1">IFERROR([2]!Hsgetvalue(K$12,"Scenario#"&amp;K$2&amp;"","Year#"&amp;K$5&amp;"","Period#"&amp;K$4&amp;"","View#"&amp;K$11&amp;"","Entity#"&amp;$D164&amp;"","Value#"&amp;K$10&amp;"","Account#"&amp;$B164&amp;"","ICP#"&amp;K$7&amp;"","Program#"&amp;K$8&amp;"","Movements#"&amp;$E164&amp;"","Data_Category#"&amp;K$3&amp;"","Reporting#"&amp;K$9&amp;"","ECP#"&amp;K$6&amp;"")/1000000,[2]!Hsgetvalue(K$12,"Scenario#"&amp;K$2&amp;"","Year#"&amp;K$5&amp;"","Period#"&amp;K$4&amp;"","View#"&amp;K$11&amp;"","Entity#"&amp;$D164&amp;"","Value#"&amp;K$10&amp;"","Account#"&amp;$B164&amp;"","ICP#"&amp;K$7&amp;"","Program#"&amp;K$8&amp;"","Movements#"&amp;$E164&amp;"","Data_Category#"&amp;K$3&amp;"","Reporting#"&amp;K$9&amp;"","ECP#"&amp;K$6&amp;""))</f>
        <v>#NAME?</v>
      </c>
      <c r="L164" s="18" t="e">
        <f ca="1">IFERROR([2]!Hsgetvalue(L$12,"Scenario#"&amp;L$2&amp;"","Year#"&amp;L$5&amp;"","Period#"&amp;L$4&amp;"","View#"&amp;L$11&amp;"","Entity#"&amp;$D164&amp;"","Value#"&amp;L$10&amp;"","Account#"&amp;$B164&amp;"","ICP#"&amp;L$7&amp;"","Program#"&amp;L$8&amp;"","Movements#"&amp;$E164&amp;"","Data_Category#"&amp;L$3&amp;"","Reporting#"&amp;L$9&amp;"","ECP#"&amp;L$6&amp;"")/1000000,[2]!Hsgetvalue(L$12,"Scenario#"&amp;L$2&amp;"","Year#"&amp;L$5&amp;"","Period#"&amp;L$4&amp;"","View#"&amp;L$11&amp;"","Entity#"&amp;$D164&amp;"","Value#"&amp;L$10&amp;"","Account#"&amp;$B164&amp;"","ICP#"&amp;L$7&amp;"","Program#"&amp;L$8&amp;"","Movements#"&amp;$E164&amp;"","Data_Category#"&amp;L$3&amp;"","Reporting#"&amp;L$9&amp;"","ECP#"&amp;L$6&amp;""))</f>
        <v>#NAME?</v>
      </c>
      <c r="M164" s="18" t="e">
        <f ca="1">IFERROR([2]!Hsgetvalue(M$12,"Scenario#"&amp;M$2&amp;"","Year#"&amp;M$5&amp;"","Period#"&amp;M$4&amp;"","View#"&amp;M$11&amp;"","Entity#"&amp;$D164&amp;"","Value#"&amp;M$10&amp;"","Account#"&amp;$B164&amp;"","ICP#"&amp;M$7&amp;"","Program#"&amp;M$8&amp;"","Movements#"&amp;$E164&amp;"","Data_Category#"&amp;M$3&amp;"","Reporting#"&amp;M$9&amp;"","ECP#"&amp;M$6&amp;"")/1000000,[2]!Hsgetvalue(M$12,"Scenario#"&amp;M$2&amp;"","Year#"&amp;M$5&amp;"","Period#"&amp;M$4&amp;"","View#"&amp;M$11&amp;"","Entity#"&amp;$D164&amp;"","Value#"&amp;M$10&amp;"","Account#"&amp;$B164&amp;"","ICP#"&amp;M$7&amp;"","Program#"&amp;M$8&amp;"","Movements#"&amp;$E164&amp;"","Data_Category#"&amp;M$3&amp;"","Reporting#"&amp;M$9&amp;"","ECP#"&amp;M$6&amp;""))</f>
        <v>#NAME?</v>
      </c>
    </row>
    <row r="165" spans="2:24" ht="12" customHeight="1" x14ac:dyDescent="0.25">
      <c r="B165" s="12" t="s">
        <v>291</v>
      </c>
      <c r="C165" s="12" t="s">
        <v>292</v>
      </c>
      <c r="D165" s="11" t="s">
        <v>454</v>
      </c>
      <c r="E165" s="11" t="s">
        <v>265</v>
      </c>
      <c r="G165" s="20" t="s">
        <v>293</v>
      </c>
      <c r="H165" s="18" t="e">
        <f ca="1">IFERROR([2]!Hsgetvalue(H$12,"Scenario#"&amp;H$2&amp;"","Year#"&amp;H$5&amp;"","Period#"&amp;H$4&amp;"","View#"&amp;H$11&amp;"","Entity#"&amp;$D165&amp;"","Value#"&amp;H$10&amp;"","Account#"&amp;$B165&amp;"","ICP#"&amp;H$7&amp;"","Program#"&amp;H$8&amp;"","Movements#"&amp;$E165&amp;"","Data_Category#"&amp;H$3&amp;"","Reporting#"&amp;H$9&amp;"","ECP#"&amp;H$6&amp;"")/1000000,[2]!Hsgetvalue(H$12,"Scenario#"&amp;H$2&amp;"","Year#"&amp;H$5&amp;"","Period#"&amp;H$4&amp;"","View#"&amp;H$11&amp;"","Entity#"&amp;$D165&amp;"","Value#"&amp;H$10&amp;"","Account#"&amp;$B165&amp;"","ICP#"&amp;H$7&amp;"","Program#"&amp;H$8&amp;"","Movements#"&amp;$E165&amp;"","Data_Category#"&amp;H$3&amp;"","Reporting#"&amp;H$9&amp;"","ECP#"&amp;H$6&amp;""))</f>
        <v>#NAME?</v>
      </c>
      <c r="I165" s="18" t="e">
        <f ca="1">IFERROR([2]!Hsgetvalue(I$12,"Scenario#"&amp;I$2&amp;"","Year#"&amp;I$5&amp;"","Period#"&amp;I$4&amp;"","View#"&amp;I$11&amp;"","Entity#"&amp;$D165&amp;"","Value#"&amp;I$10&amp;"","Account#"&amp;$B165&amp;"","ICP#"&amp;I$7&amp;"","Program#"&amp;I$8&amp;"","Movements#"&amp;$E165&amp;"","Data_Category#"&amp;I$3&amp;"","Reporting#"&amp;I$9&amp;"","ECP#"&amp;I$6&amp;"")/1000000,[2]!Hsgetvalue(I$12,"Scenario#"&amp;I$2&amp;"","Year#"&amp;I$5&amp;"","Period#"&amp;I$4&amp;"","View#"&amp;I$11&amp;"","Entity#"&amp;$D165&amp;"","Value#"&amp;I$10&amp;"","Account#"&amp;$B165&amp;"","ICP#"&amp;I$7&amp;"","Program#"&amp;I$8&amp;"","Movements#"&amp;$E165&amp;"","Data_Category#"&amp;I$3&amp;"","Reporting#"&amp;I$9&amp;"","ECP#"&amp;I$6&amp;""))</f>
        <v>#NAME?</v>
      </c>
      <c r="J165" s="18" t="e">
        <f ca="1">IFERROR([2]!Hsgetvalue(J$12,"Scenario#"&amp;J$2&amp;"","Year#"&amp;J$5&amp;"","Period#"&amp;J$4&amp;"","View#"&amp;J$11&amp;"","Entity#"&amp;$D165&amp;"","Value#"&amp;J$10&amp;"","Account#"&amp;$B165&amp;"","ICP#"&amp;J$7&amp;"","Program#"&amp;J$8&amp;"","Movements#"&amp;$E165&amp;"","Data_Category#"&amp;J$3&amp;"","Reporting#"&amp;J$9&amp;"","ECP#"&amp;J$6&amp;"")/1000000,[2]!Hsgetvalue(J$12,"Scenario#"&amp;J$2&amp;"","Year#"&amp;J$5&amp;"","Period#"&amp;J$4&amp;"","View#"&amp;J$11&amp;"","Entity#"&amp;$D165&amp;"","Value#"&amp;J$10&amp;"","Account#"&amp;$B165&amp;"","ICP#"&amp;J$7&amp;"","Program#"&amp;J$8&amp;"","Movements#"&amp;$E165&amp;"","Data_Category#"&amp;J$3&amp;"","Reporting#"&amp;J$9&amp;"","ECP#"&amp;J$6&amp;""))</f>
        <v>#NAME?</v>
      </c>
      <c r="K165" s="18" t="e">
        <f ca="1">IFERROR([2]!Hsgetvalue(K$12,"Scenario#"&amp;K$2&amp;"","Year#"&amp;K$5&amp;"","Period#"&amp;K$4&amp;"","View#"&amp;K$11&amp;"","Entity#"&amp;$D165&amp;"","Value#"&amp;K$10&amp;"","Account#"&amp;$B165&amp;"","ICP#"&amp;K$7&amp;"","Program#"&amp;K$8&amp;"","Movements#"&amp;$E165&amp;"","Data_Category#"&amp;K$3&amp;"","Reporting#"&amp;K$9&amp;"","ECP#"&amp;K$6&amp;"")/1000000,[2]!Hsgetvalue(K$12,"Scenario#"&amp;K$2&amp;"","Year#"&amp;K$5&amp;"","Period#"&amp;K$4&amp;"","View#"&amp;K$11&amp;"","Entity#"&amp;$D165&amp;"","Value#"&amp;K$10&amp;"","Account#"&amp;$B165&amp;"","ICP#"&amp;K$7&amp;"","Program#"&amp;K$8&amp;"","Movements#"&amp;$E165&amp;"","Data_Category#"&amp;K$3&amp;"","Reporting#"&amp;K$9&amp;"","ECP#"&amp;K$6&amp;""))</f>
        <v>#NAME?</v>
      </c>
      <c r="L165" s="18" t="e">
        <f ca="1">IFERROR([2]!Hsgetvalue(L$12,"Scenario#"&amp;L$2&amp;"","Year#"&amp;L$5&amp;"","Period#"&amp;L$4&amp;"","View#"&amp;L$11&amp;"","Entity#"&amp;$D165&amp;"","Value#"&amp;L$10&amp;"","Account#"&amp;$B165&amp;"","ICP#"&amp;L$7&amp;"","Program#"&amp;L$8&amp;"","Movements#"&amp;$E165&amp;"","Data_Category#"&amp;L$3&amp;"","Reporting#"&amp;L$9&amp;"","ECP#"&amp;L$6&amp;"")/1000000,[2]!Hsgetvalue(L$12,"Scenario#"&amp;L$2&amp;"","Year#"&amp;L$5&amp;"","Period#"&amp;L$4&amp;"","View#"&amp;L$11&amp;"","Entity#"&amp;$D165&amp;"","Value#"&amp;L$10&amp;"","Account#"&amp;$B165&amp;"","ICP#"&amp;L$7&amp;"","Program#"&amp;L$8&amp;"","Movements#"&amp;$E165&amp;"","Data_Category#"&amp;L$3&amp;"","Reporting#"&amp;L$9&amp;"","ECP#"&amp;L$6&amp;""))</f>
        <v>#NAME?</v>
      </c>
      <c r="M165" s="18" t="e">
        <f ca="1">IFERROR([2]!Hsgetvalue(M$12,"Scenario#"&amp;M$2&amp;"","Year#"&amp;M$5&amp;"","Period#"&amp;M$4&amp;"","View#"&amp;M$11&amp;"","Entity#"&amp;$D165&amp;"","Value#"&amp;M$10&amp;"","Account#"&amp;$B165&amp;"","ICP#"&amp;M$7&amp;"","Program#"&amp;M$8&amp;"","Movements#"&amp;$E165&amp;"","Data_Category#"&amp;M$3&amp;"","Reporting#"&amp;M$9&amp;"","ECP#"&amp;M$6&amp;"")/1000000,[2]!Hsgetvalue(M$12,"Scenario#"&amp;M$2&amp;"","Year#"&amp;M$5&amp;"","Period#"&amp;M$4&amp;"","View#"&amp;M$11&amp;"","Entity#"&amp;$D165&amp;"","Value#"&amp;M$10&amp;"","Account#"&amp;$B165&amp;"","ICP#"&amp;M$7&amp;"","Program#"&amp;M$8&amp;"","Movements#"&amp;$E165&amp;"","Data_Category#"&amp;M$3&amp;"","Reporting#"&amp;M$9&amp;"","ECP#"&amp;M$6&amp;""))</f>
        <v>#NAME?</v>
      </c>
    </row>
    <row r="166" spans="2:24" ht="15" customHeight="1" thickBot="1" x14ac:dyDescent="0.3">
      <c r="B166" s="12" t="s">
        <v>294</v>
      </c>
      <c r="C166" s="12" t="s">
        <v>295</v>
      </c>
      <c r="D166" s="11" t="s">
        <v>454</v>
      </c>
      <c r="E166" s="11" t="s">
        <v>265</v>
      </c>
      <c r="G166" s="30" t="s">
        <v>296</v>
      </c>
      <c r="H166" s="28" t="e">
        <f ca="1">IFERROR([2]!Hsgetvalue(H$12,"Scenario#"&amp;H$2&amp;"","Year#"&amp;H$5&amp;"","Period#"&amp;H$4&amp;"","View#"&amp;H$11&amp;"","Entity#"&amp;$D166&amp;"","Value#"&amp;H$10&amp;"","Account#"&amp;$B166&amp;"","ICP#"&amp;H$7&amp;"","Program#"&amp;H$8&amp;"","Movements#"&amp;$E166&amp;"","Data_Category#"&amp;H$3&amp;"","Reporting#"&amp;H$9&amp;"","ECP#"&amp;H$6&amp;"")/1000000,[2]!Hsgetvalue(H$12,"Scenario#"&amp;H$2&amp;"","Year#"&amp;H$5&amp;"","Period#"&amp;H$4&amp;"","View#"&amp;H$11&amp;"","Entity#"&amp;$D166&amp;"","Value#"&amp;H$10&amp;"","Account#"&amp;$B166&amp;"","ICP#"&amp;H$7&amp;"","Program#"&amp;H$8&amp;"","Movements#"&amp;$E166&amp;"","Data_Category#"&amp;H$3&amp;"","Reporting#"&amp;H$9&amp;"","ECP#"&amp;H$6&amp;""))</f>
        <v>#NAME?</v>
      </c>
      <c r="I166" s="28" t="e">
        <f ca="1">IFERROR([2]!Hsgetvalue(I$12,"Scenario#"&amp;I$2&amp;"","Year#"&amp;I$5&amp;"","Period#"&amp;I$4&amp;"","View#"&amp;I$11&amp;"","Entity#"&amp;$D166&amp;"","Value#"&amp;I$10&amp;"","Account#"&amp;$B166&amp;"","ICP#"&amp;I$7&amp;"","Program#"&amp;I$8&amp;"","Movements#"&amp;$E166&amp;"","Data_Category#"&amp;I$3&amp;"","Reporting#"&amp;I$9&amp;"","ECP#"&amp;I$6&amp;"")/1000000,[2]!Hsgetvalue(I$12,"Scenario#"&amp;I$2&amp;"","Year#"&amp;I$5&amp;"","Period#"&amp;I$4&amp;"","View#"&amp;I$11&amp;"","Entity#"&amp;$D166&amp;"","Value#"&amp;I$10&amp;"","Account#"&amp;$B166&amp;"","ICP#"&amp;I$7&amp;"","Program#"&amp;I$8&amp;"","Movements#"&amp;$E166&amp;"","Data_Category#"&amp;I$3&amp;"","Reporting#"&amp;I$9&amp;"","ECP#"&amp;I$6&amp;""))</f>
        <v>#NAME?</v>
      </c>
      <c r="J166" s="28" t="e">
        <f ca="1">IFERROR([2]!Hsgetvalue(J$12,"Scenario#"&amp;J$2&amp;"","Year#"&amp;J$5&amp;"","Period#"&amp;J$4&amp;"","View#"&amp;J$11&amp;"","Entity#"&amp;$D166&amp;"","Value#"&amp;J$10&amp;"","Account#"&amp;$B166&amp;"","ICP#"&amp;J$7&amp;"","Program#"&amp;J$8&amp;"","Movements#"&amp;$E166&amp;"","Data_Category#"&amp;J$3&amp;"","Reporting#"&amp;J$9&amp;"","ECP#"&amp;J$6&amp;"")/1000000,[2]!Hsgetvalue(J$12,"Scenario#"&amp;J$2&amp;"","Year#"&amp;J$5&amp;"","Period#"&amp;J$4&amp;"","View#"&amp;J$11&amp;"","Entity#"&amp;$D166&amp;"","Value#"&amp;J$10&amp;"","Account#"&amp;$B166&amp;"","ICP#"&amp;J$7&amp;"","Program#"&amp;J$8&amp;"","Movements#"&amp;$E166&amp;"","Data_Category#"&amp;J$3&amp;"","Reporting#"&amp;J$9&amp;"","ECP#"&amp;J$6&amp;""))</f>
        <v>#NAME?</v>
      </c>
      <c r="K166" s="28" t="e">
        <f ca="1">IFERROR([2]!Hsgetvalue(K$12,"Scenario#"&amp;K$2&amp;"","Year#"&amp;K$5&amp;"","Period#"&amp;K$4&amp;"","View#"&amp;K$11&amp;"","Entity#"&amp;$D166&amp;"","Value#"&amp;K$10&amp;"","Account#"&amp;$B166&amp;"","ICP#"&amp;K$7&amp;"","Program#"&amp;K$8&amp;"","Movements#"&amp;$E166&amp;"","Data_Category#"&amp;K$3&amp;"","Reporting#"&amp;K$9&amp;"","ECP#"&amp;K$6&amp;"")/1000000,[2]!Hsgetvalue(K$12,"Scenario#"&amp;K$2&amp;"","Year#"&amp;K$5&amp;"","Period#"&amp;K$4&amp;"","View#"&amp;K$11&amp;"","Entity#"&amp;$D166&amp;"","Value#"&amp;K$10&amp;"","Account#"&amp;$B166&amp;"","ICP#"&amp;K$7&amp;"","Program#"&amp;K$8&amp;"","Movements#"&amp;$E166&amp;"","Data_Category#"&amp;K$3&amp;"","Reporting#"&amp;K$9&amp;"","ECP#"&amp;K$6&amp;""))</f>
        <v>#NAME?</v>
      </c>
      <c r="L166" s="28" t="e">
        <f ca="1">IFERROR([2]!Hsgetvalue(L$12,"Scenario#"&amp;L$2&amp;"","Year#"&amp;L$5&amp;"","Period#"&amp;L$4&amp;"","View#"&amp;L$11&amp;"","Entity#"&amp;$D166&amp;"","Value#"&amp;L$10&amp;"","Account#"&amp;$B166&amp;"","ICP#"&amp;L$7&amp;"","Program#"&amp;L$8&amp;"","Movements#"&amp;$E166&amp;"","Data_Category#"&amp;L$3&amp;"","Reporting#"&amp;L$9&amp;"","ECP#"&amp;L$6&amp;"")/1000000,[2]!Hsgetvalue(L$12,"Scenario#"&amp;L$2&amp;"","Year#"&amp;L$5&amp;"","Period#"&amp;L$4&amp;"","View#"&amp;L$11&amp;"","Entity#"&amp;$D166&amp;"","Value#"&amp;L$10&amp;"","Account#"&amp;$B166&amp;"","ICP#"&amp;L$7&amp;"","Program#"&amp;L$8&amp;"","Movements#"&amp;$E166&amp;"","Data_Category#"&amp;L$3&amp;"","Reporting#"&amp;L$9&amp;"","ECP#"&amp;L$6&amp;""))</f>
        <v>#NAME?</v>
      </c>
      <c r="M166" s="28" t="e">
        <f ca="1">IFERROR([2]!Hsgetvalue(M$12,"Scenario#"&amp;M$2&amp;"","Year#"&amp;M$5&amp;"","Period#"&amp;M$4&amp;"","View#"&amp;M$11&amp;"","Entity#"&amp;$D166&amp;"","Value#"&amp;M$10&amp;"","Account#"&amp;$B166&amp;"","ICP#"&amp;M$7&amp;"","Program#"&amp;M$8&amp;"","Movements#"&amp;$E166&amp;"","Data_Category#"&amp;M$3&amp;"","Reporting#"&amp;M$9&amp;"","ECP#"&amp;M$6&amp;"")/1000000,[2]!Hsgetvalue(M$12,"Scenario#"&amp;M$2&amp;"","Year#"&amp;M$5&amp;"","Period#"&amp;M$4&amp;"","View#"&amp;M$11&amp;"","Entity#"&amp;$D166&amp;"","Value#"&amp;M$10&amp;"","Account#"&amp;$B166&amp;"","ICP#"&amp;M$7&amp;"","Program#"&amp;M$8&amp;"","Movements#"&amp;$E166&amp;"","Data_Category#"&amp;M$3&amp;"","Reporting#"&amp;M$9&amp;"","ECP#"&amp;M$6&amp;""))</f>
        <v>#NAME?</v>
      </c>
      <c r="P166" s="45" t="e">
        <f ca="1">SUM(I160:I165)-I166</f>
        <v>#NAME?</v>
      </c>
      <c r="Q166" s="45" t="e">
        <f t="shared" ref="Q166:S166" ca="1" si="26">SUM(J160:J165)-J166</f>
        <v>#NAME?</v>
      </c>
      <c r="R166" s="45" t="e">
        <f t="shared" ca="1" si="26"/>
        <v>#NAME?</v>
      </c>
      <c r="S166" s="45" t="e">
        <f t="shared" ca="1" si="26"/>
        <v>#NAME?</v>
      </c>
      <c r="T166" s="45" t="e">
        <f ca="1">SUM(M160:M165)-M166</f>
        <v>#NAME?</v>
      </c>
    </row>
    <row r="167" spans="2:24" ht="15" customHeight="1" x14ac:dyDescent="0.25">
      <c r="B167" s="12" t="s">
        <v>297</v>
      </c>
      <c r="C167" s="12" t="s">
        <v>298</v>
      </c>
      <c r="D167" s="11" t="s">
        <v>454</v>
      </c>
      <c r="E167" s="11" t="s">
        <v>265</v>
      </c>
      <c r="G167" s="30" t="s">
        <v>356</v>
      </c>
      <c r="H167" s="108" t="e">
        <f ca="1">IFERROR([2]!Hsgetvalue(H$12,"Scenario#"&amp;H$2&amp;"","Year#"&amp;H$5&amp;"","Period#"&amp;H$4&amp;"","View#"&amp;H$11&amp;"","Entity#"&amp;$D167&amp;"","Value#"&amp;H$10&amp;"","Account#"&amp;$B167&amp;"","ICP#"&amp;H$7&amp;"","Program#"&amp;H$8&amp;"","Movements#"&amp;$E167&amp;"","Data_Category#"&amp;H$3&amp;"","Reporting#"&amp;H$9&amp;"","ECP#"&amp;H$6&amp;"")/1000000,[2]!Hsgetvalue(H$12,"Scenario#"&amp;H$2&amp;"","Year#"&amp;H$5&amp;"","Period#"&amp;H$4&amp;"","View#"&amp;H$11&amp;"","Entity#"&amp;$D167&amp;"","Value#"&amp;H$10&amp;"","Account#"&amp;$B167&amp;"","ICP#"&amp;H$7&amp;"","Program#"&amp;H$8&amp;"","Movements#"&amp;$E167&amp;"","Data_Category#"&amp;H$3&amp;"","Reporting#"&amp;H$9&amp;"","ECP#"&amp;H$6&amp;""))</f>
        <v>#NAME?</v>
      </c>
      <c r="I167" s="108" t="e">
        <f ca="1">IFERROR([2]!Hsgetvalue(I$12,"Scenario#"&amp;I$2&amp;"","Year#"&amp;I$5&amp;"","Period#"&amp;I$4&amp;"","View#"&amp;I$11&amp;"","Entity#"&amp;$D167&amp;"","Value#"&amp;I$10&amp;"","Account#"&amp;$B167&amp;"","ICP#"&amp;I$7&amp;"","Program#"&amp;I$8&amp;"","Movements#"&amp;$E167&amp;"","Data_Category#"&amp;I$3&amp;"","Reporting#"&amp;I$9&amp;"","ECP#"&amp;I$6&amp;"")/1000000,[2]!Hsgetvalue(I$12,"Scenario#"&amp;I$2&amp;"","Year#"&amp;I$5&amp;"","Period#"&amp;I$4&amp;"","View#"&amp;I$11&amp;"","Entity#"&amp;$D167&amp;"","Value#"&amp;I$10&amp;"","Account#"&amp;$B167&amp;"","ICP#"&amp;I$7&amp;"","Program#"&amp;I$8&amp;"","Movements#"&amp;$E167&amp;"","Data_Category#"&amp;I$3&amp;"","Reporting#"&amp;I$9&amp;"","ECP#"&amp;I$6&amp;""))</f>
        <v>#NAME?</v>
      </c>
      <c r="J167" s="108" t="e">
        <f ca="1">IFERROR([2]!Hsgetvalue(J$12,"Scenario#"&amp;J$2&amp;"","Year#"&amp;J$5&amp;"","Period#"&amp;J$4&amp;"","View#"&amp;J$11&amp;"","Entity#"&amp;$D167&amp;"","Value#"&amp;J$10&amp;"","Account#"&amp;$B167&amp;"","ICP#"&amp;J$7&amp;"","Program#"&amp;J$8&amp;"","Movements#"&amp;$E167&amp;"","Data_Category#"&amp;J$3&amp;"","Reporting#"&amp;J$9&amp;"","ECP#"&amp;J$6&amp;"")/1000000,[2]!Hsgetvalue(J$12,"Scenario#"&amp;J$2&amp;"","Year#"&amp;J$5&amp;"","Period#"&amp;J$4&amp;"","View#"&amp;J$11&amp;"","Entity#"&amp;$D167&amp;"","Value#"&amp;J$10&amp;"","Account#"&amp;$B167&amp;"","ICP#"&amp;J$7&amp;"","Program#"&amp;J$8&amp;"","Movements#"&amp;$E167&amp;"","Data_Category#"&amp;J$3&amp;"","Reporting#"&amp;J$9&amp;"","ECP#"&amp;J$6&amp;""))</f>
        <v>#NAME?</v>
      </c>
      <c r="K167" s="108" t="e">
        <f ca="1">IFERROR([2]!Hsgetvalue(K$12,"Scenario#"&amp;K$2&amp;"","Year#"&amp;K$5&amp;"","Period#"&amp;K$4&amp;"","View#"&amp;K$11&amp;"","Entity#"&amp;$D167&amp;"","Value#"&amp;K$10&amp;"","Account#"&amp;$B167&amp;"","ICP#"&amp;K$7&amp;"","Program#"&amp;K$8&amp;"","Movements#"&amp;$E167&amp;"","Data_Category#"&amp;K$3&amp;"","Reporting#"&amp;K$9&amp;"","ECP#"&amp;K$6&amp;"")/1000000,[2]!Hsgetvalue(K$12,"Scenario#"&amp;K$2&amp;"","Year#"&amp;K$5&amp;"","Period#"&amp;K$4&amp;"","View#"&amp;K$11&amp;"","Entity#"&amp;$D167&amp;"","Value#"&amp;K$10&amp;"","Account#"&amp;$B167&amp;"","ICP#"&amp;K$7&amp;"","Program#"&amp;K$8&amp;"","Movements#"&amp;$E167&amp;"","Data_Category#"&amp;K$3&amp;"","Reporting#"&amp;K$9&amp;"","ECP#"&amp;K$6&amp;""))</f>
        <v>#NAME?</v>
      </c>
      <c r="L167" s="108" t="e">
        <f ca="1">IFERROR([2]!Hsgetvalue(L$12,"Scenario#"&amp;L$2&amp;"","Year#"&amp;L$5&amp;"","Period#"&amp;L$4&amp;"","View#"&amp;L$11&amp;"","Entity#"&amp;$D167&amp;"","Value#"&amp;L$10&amp;"","Account#"&amp;$B167&amp;"","ICP#"&amp;L$7&amp;"","Program#"&amp;L$8&amp;"","Movements#"&amp;$E167&amp;"","Data_Category#"&amp;L$3&amp;"","Reporting#"&amp;L$9&amp;"","ECP#"&amp;L$6&amp;"")/1000000,[2]!Hsgetvalue(L$12,"Scenario#"&amp;L$2&amp;"","Year#"&amp;L$5&amp;"","Period#"&amp;L$4&amp;"","View#"&amp;L$11&amp;"","Entity#"&amp;$D167&amp;"","Value#"&amp;L$10&amp;"","Account#"&amp;$B167&amp;"","ICP#"&amp;L$7&amp;"","Program#"&amp;L$8&amp;"","Movements#"&amp;$E167&amp;"","Data_Category#"&amp;L$3&amp;"","Reporting#"&amp;L$9&amp;"","ECP#"&amp;L$6&amp;""))</f>
        <v>#NAME?</v>
      </c>
      <c r="M167" s="108" t="e">
        <f ca="1">IFERROR([2]!Hsgetvalue(M$12,"Scenario#"&amp;M$2&amp;"","Year#"&amp;M$5&amp;"","Period#"&amp;M$4&amp;"","View#"&amp;M$11&amp;"","Entity#"&amp;$D167&amp;"","Value#"&amp;M$10&amp;"","Account#"&amp;$B167&amp;"","ICP#"&amp;M$7&amp;"","Program#"&amp;M$8&amp;"","Movements#"&amp;$E167&amp;"","Data_Category#"&amp;M$3&amp;"","Reporting#"&amp;M$9&amp;"","ECP#"&amp;M$6&amp;"")/1000000,[2]!Hsgetvalue(M$12,"Scenario#"&amp;M$2&amp;"","Year#"&amp;M$5&amp;"","Period#"&amp;M$4&amp;"","View#"&amp;M$11&amp;"","Entity#"&amp;$D167&amp;"","Value#"&amp;M$10&amp;"","Account#"&amp;$B167&amp;"","ICP#"&amp;M$7&amp;"","Program#"&amp;M$8&amp;"","Movements#"&amp;$E167&amp;"","Data_Category#"&amp;M$3&amp;"","Reporting#"&amp;M$9&amp;"","ECP#"&amp;M$6&amp;""))</f>
        <v>#NAME?</v>
      </c>
      <c r="P167" s="45" t="e">
        <f ca="1">I157+I166-I167</f>
        <v>#NAME?</v>
      </c>
      <c r="Q167" s="45" t="e">
        <f t="shared" ref="Q167:S167" ca="1" si="27">J157+J166-J167</f>
        <v>#NAME?</v>
      </c>
      <c r="R167" s="45" t="e">
        <f t="shared" ca="1" si="27"/>
        <v>#NAME?</v>
      </c>
      <c r="S167" s="45" t="e">
        <f t="shared" ca="1" si="27"/>
        <v>#NAME?</v>
      </c>
      <c r="T167" s="45" t="e">
        <f ca="1">M157+M166-M167</f>
        <v>#NAME?</v>
      </c>
    </row>
    <row r="168" spans="2:24" ht="9" customHeight="1" x14ac:dyDescent="0.25">
      <c r="B168" s="12" t="s">
        <v>68</v>
      </c>
      <c r="C168" s="12"/>
      <c r="D168" s="11"/>
      <c r="E168" s="11"/>
      <c r="G168" s="20"/>
      <c r="H168" s="24"/>
      <c r="I168" s="24"/>
      <c r="J168" s="24"/>
      <c r="K168" s="24"/>
      <c r="L168" s="24"/>
      <c r="M168" s="24"/>
    </row>
    <row r="169" spans="2:24" ht="23.25" customHeight="1" x14ac:dyDescent="0.25">
      <c r="B169" s="12" t="s">
        <v>68</v>
      </c>
      <c r="C169" s="12"/>
      <c r="D169" s="11"/>
      <c r="E169" s="11"/>
      <c r="G169" s="125" t="s">
        <v>300</v>
      </c>
      <c r="H169" s="24"/>
      <c r="I169" s="24"/>
      <c r="J169" s="24"/>
      <c r="K169" s="24"/>
      <c r="L169" s="24"/>
      <c r="M169" s="24"/>
    </row>
    <row r="170" spans="2:24" ht="12" customHeight="1" x14ac:dyDescent="0.25">
      <c r="B170" s="12" t="s">
        <v>301</v>
      </c>
      <c r="C170" s="12" t="s">
        <v>302</v>
      </c>
      <c r="D170" s="11" t="s">
        <v>454</v>
      </c>
      <c r="E170" s="11" t="s">
        <v>265</v>
      </c>
      <c r="G170" s="20" t="s">
        <v>150</v>
      </c>
      <c r="H170" s="18" t="e">
        <f ca="1">IFERROR([2]!Hsgetvalue(H$12,"Scenario#"&amp;H$2&amp;"","Year#"&amp;H$5&amp;"","Period#"&amp;H$4&amp;"","View#"&amp;H$11&amp;"","Entity#"&amp;$D170&amp;"","Value#"&amp;H$10&amp;"","Account#"&amp;$B170&amp;"","ICP#"&amp;H$7&amp;"","Program#"&amp;H$8&amp;"","Movements#"&amp;$E170&amp;"","Data_Category#"&amp;H$3&amp;"","Reporting#"&amp;H$9&amp;"","ECP#"&amp;H$6&amp;"")/1000000,[2]!Hsgetvalue(H$12,"Scenario#"&amp;H$2&amp;"","Year#"&amp;H$5&amp;"","Period#"&amp;H$4&amp;"","View#"&amp;H$11&amp;"","Entity#"&amp;$D170&amp;"","Value#"&amp;H$10&amp;"","Account#"&amp;$B170&amp;"","ICP#"&amp;H$7&amp;"","Program#"&amp;H$8&amp;"","Movements#"&amp;$E170&amp;"","Data_Category#"&amp;H$3&amp;"","Reporting#"&amp;H$9&amp;"","ECP#"&amp;H$6&amp;""))</f>
        <v>#NAME?</v>
      </c>
      <c r="I170" s="18" t="e">
        <f ca="1">IFERROR([2]!Hsgetvalue(I$12,"Scenario#"&amp;I$2&amp;"","Year#"&amp;I$5&amp;"","Period#"&amp;I$4&amp;"","View#"&amp;I$11&amp;"","Entity#"&amp;$D170&amp;"","Value#"&amp;I$10&amp;"","Account#"&amp;$B170&amp;"","ICP#"&amp;I$7&amp;"","Program#"&amp;I$8&amp;"","Movements#"&amp;$E170&amp;"","Data_Category#"&amp;I$3&amp;"","Reporting#"&amp;I$9&amp;"","ECP#"&amp;I$6&amp;"")/1000000,[2]!Hsgetvalue(I$12,"Scenario#"&amp;I$2&amp;"","Year#"&amp;I$5&amp;"","Period#"&amp;I$4&amp;"","View#"&amp;I$11&amp;"","Entity#"&amp;$D170&amp;"","Value#"&amp;I$10&amp;"","Account#"&amp;$B170&amp;"","ICP#"&amp;I$7&amp;"","Program#"&amp;I$8&amp;"","Movements#"&amp;$E170&amp;"","Data_Category#"&amp;I$3&amp;"","Reporting#"&amp;I$9&amp;"","ECP#"&amp;I$6&amp;""))</f>
        <v>#NAME?</v>
      </c>
      <c r="J170" s="18" t="e">
        <f ca="1">IFERROR([2]!Hsgetvalue(J$12,"Scenario#"&amp;J$2&amp;"","Year#"&amp;J$5&amp;"","Period#"&amp;J$4&amp;"","View#"&amp;J$11&amp;"","Entity#"&amp;$D170&amp;"","Value#"&amp;J$10&amp;"","Account#"&amp;$B170&amp;"","ICP#"&amp;J$7&amp;"","Program#"&amp;J$8&amp;"","Movements#"&amp;$E170&amp;"","Data_Category#"&amp;J$3&amp;"","Reporting#"&amp;J$9&amp;"","ECP#"&amp;J$6&amp;"")/1000000,[2]!Hsgetvalue(J$12,"Scenario#"&amp;J$2&amp;"","Year#"&amp;J$5&amp;"","Period#"&amp;J$4&amp;"","View#"&amp;J$11&amp;"","Entity#"&amp;$D170&amp;"","Value#"&amp;J$10&amp;"","Account#"&amp;$B170&amp;"","ICP#"&amp;J$7&amp;"","Program#"&amp;J$8&amp;"","Movements#"&amp;$E170&amp;"","Data_Category#"&amp;J$3&amp;"","Reporting#"&amp;J$9&amp;"","ECP#"&amp;J$6&amp;""))</f>
        <v>#NAME?</v>
      </c>
      <c r="K170" s="18" t="e">
        <f ca="1">IFERROR([2]!Hsgetvalue(K$12,"Scenario#"&amp;K$2&amp;"","Year#"&amp;K$5&amp;"","Period#"&amp;K$4&amp;"","View#"&amp;K$11&amp;"","Entity#"&amp;$D170&amp;"","Value#"&amp;K$10&amp;"","Account#"&amp;$B170&amp;"","ICP#"&amp;K$7&amp;"","Program#"&amp;K$8&amp;"","Movements#"&amp;$E170&amp;"","Data_Category#"&amp;K$3&amp;"","Reporting#"&amp;K$9&amp;"","ECP#"&amp;K$6&amp;"")/1000000,[2]!Hsgetvalue(K$12,"Scenario#"&amp;K$2&amp;"","Year#"&amp;K$5&amp;"","Period#"&amp;K$4&amp;"","View#"&amp;K$11&amp;"","Entity#"&amp;$D170&amp;"","Value#"&amp;K$10&amp;"","Account#"&amp;$B170&amp;"","ICP#"&amp;K$7&amp;"","Program#"&amp;K$8&amp;"","Movements#"&amp;$E170&amp;"","Data_Category#"&amp;K$3&amp;"","Reporting#"&amp;K$9&amp;"","ECP#"&amp;K$6&amp;""))</f>
        <v>#NAME?</v>
      </c>
      <c r="L170" s="18" t="e">
        <f ca="1">IFERROR([2]!Hsgetvalue(L$12,"Scenario#"&amp;L$2&amp;"","Year#"&amp;L$5&amp;"","Period#"&amp;L$4&amp;"","View#"&amp;L$11&amp;"","Entity#"&amp;$D170&amp;"","Value#"&amp;L$10&amp;"","Account#"&amp;$B170&amp;"","ICP#"&amp;L$7&amp;"","Program#"&amp;L$8&amp;"","Movements#"&amp;$E170&amp;"","Data_Category#"&amp;L$3&amp;"","Reporting#"&amp;L$9&amp;"","ECP#"&amp;L$6&amp;"")/1000000,[2]!Hsgetvalue(L$12,"Scenario#"&amp;L$2&amp;"","Year#"&amp;L$5&amp;"","Period#"&amp;L$4&amp;"","View#"&amp;L$11&amp;"","Entity#"&amp;$D170&amp;"","Value#"&amp;L$10&amp;"","Account#"&amp;$B170&amp;"","ICP#"&amp;L$7&amp;"","Program#"&amp;L$8&amp;"","Movements#"&amp;$E170&amp;"","Data_Category#"&amp;L$3&amp;"","Reporting#"&amp;L$9&amp;"","ECP#"&amp;L$6&amp;""))</f>
        <v>#NAME?</v>
      </c>
      <c r="M170" s="18" t="e">
        <f ca="1">IFERROR([2]!Hsgetvalue(M$12,"Scenario#"&amp;M$2&amp;"","Year#"&amp;M$5&amp;"","Period#"&amp;M$4&amp;"","View#"&amp;M$11&amp;"","Entity#"&amp;$D170&amp;"","Value#"&amp;M$10&amp;"","Account#"&amp;$B170&amp;"","ICP#"&amp;M$7&amp;"","Program#"&amp;M$8&amp;"","Movements#"&amp;$E170&amp;"","Data_Category#"&amp;M$3&amp;"","Reporting#"&amp;M$9&amp;"","ECP#"&amp;M$6&amp;"")/1000000,[2]!Hsgetvalue(M$12,"Scenario#"&amp;M$2&amp;"","Year#"&amp;M$5&amp;"","Period#"&amp;M$4&amp;"","View#"&amp;M$11&amp;"","Entity#"&amp;$D170&amp;"","Value#"&amp;M$10&amp;"","Account#"&amp;$B170&amp;"","ICP#"&amp;M$7&amp;"","Program#"&amp;M$8&amp;"","Movements#"&amp;$E170&amp;"","Data_Category#"&amp;M$3&amp;"","Reporting#"&amp;M$9&amp;"","ECP#"&amp;M$6&amp;""))</f>
        <v>#NAME?</v>
      </c>
    </row>
    <row r="171" spans="2:24" ht="13.9" customHeight="1" thickBot="1" x14ac:dyDescent="0.3">
      <c r="B171" s="12" t="s">
        <v>303</v>
      </c>
      <c r="C171" s="12" t="s">
        <v>304</v>
      </c>
      <c r="D171" s="11" t="s">
        <v>454</v>
      </c>
      <c r="E171" s="11" t="s">
        <v>265</v>
      </c>
      <c r="G171" s="20" t="s">
        <v>304</v>
      </c>
      <c r="H171" s="18" t="e">
        <f ca="1">IFERROR([2]!Hsgetvalue(H$12,"Scenario#"&amp;H$2&amp;"","Year#"&amp;H$5&amp;"","Period#"&amp;H$4&amp;"","View#"&amp;H$11&amp;"","Entity#"&amp;$D171&amp;"","Value#"&amp;H$10&amp;"","Account#"&amp;$B171&amp;"","ICP#"&amp;H$7&amp;"","Program#"&amp;H$8&amp;"","Movements#"&amp;$E171&amp;"","Data_Category#"&amp;H$3&amp;"","Reporting#"&amp;H$9&amp;"","ECP#"&amp;H$6&amp;"")/1000000,[2]!Hsgetvalue(H$12,"Scenario#"&amp;H$2&amp;"","Year#"&amp;H$5&amp;"","Period#"&amp;H$4&amp;"","View#"&amp;H$11&amp;"","Entity#"&amp;$D171&amp;"","Value#"&amp;H$10&amp;"","Account#"&amp;$B171&amp;"","ICP#"&amp;H$7&amp;"","Program#"&amp;H$8&amp;"","Movements#"&amp;$E171&amp;"","Data_Category#"&amp;H$3&amp;"","Reporting#"&amp;H$9&amp;"","ECP#"&amp;H$6&amp;""))</f>
        <v>#NAME?</v>
      </c>
      <c r="I171" s="18" t="e">
        <f ca="1">IFERROR([2]!Hsgetvalue(I$12,"Scenario#"&amp;I$2&amp;"","Year#"&amp;I$5&amp;"","Period#"&amp;I$4&amp;"","View#"&amp;I$11&amp;"","Entity#"&amp;$D171&amp;"","Value#"&amp;I$10&amp;"","Account#"&amp;$B171&amp;"","ICP#"&amp;I$7&amp;"","Program#"&amp;I$8&amp;"","Movements#"&amp;$E171&amp;"","Data_Category#"&amp;I$3&amp;"","Reporting#"&amp;I$9&amp;"","ECP#"&amp;I$6&amp;"")/1000000,[2]!Hsgetvalue(I$12,"Scenario#"&amp;I$2&amp;"","Year#"&amp;I$5&amp;"","Period#"&amp;I$4&amp;"","View#"&amp;I$11&amp;"","Entity#"&amp;$D171&amp;"","Value#"&amp;I$10&amp;"","Account#"&amp;$B171&amp;"","ICP#"&amp;I$7&amp;"","Program#"&amp;I$8&amp;"","Movements#"&amp;$E171&amp;"","Data_Category#"&amp;I$3&amp;"","Reporting#"&amp;I$9&amp;"","ECP#"&amp;I$6&amp;""))</f>
        <v>#NAME?</v>
      </c>
      <c r="J171" s="18" t="e">
        <f ca="1">IFERROR([2]!Hsgetvalue(J$12,"Scenario#"&amp;J$2&amp;"","Year#"&amp;J$5&amp;"","Period#"&amp;J$4&amp;"","View#"&amp;J$11&amp;"","Entity#"&amp;$D171&amp;"","Value#"&amp;J$10&amp;"","Account#"&amp;$B171&amp;"","ICP#"&amp;J$7&amp;"","Program#"&amp;J$8&amp;"","Movements#"&amp;$E171&amp;"","Data_Category#"&amp;J$3&amp;"","Reporting#"&amp;J$9&amp;"","ECP#"&amp;J$6&amp;"")/1000000,[2]!Hsgetvalue(J$12,"Scenario#"&amp;J$2&amp;"","Year#"&amp;J$5&amp;"","Period#"&amp;J$4&amp;"","View#"&amp;J$11&amp;"","Entity#"&amp;$D171&amp;"","Value#"&amp;J$10&amp;"","Account#"&amp;$B171&amp;"","ICP#"&amp;J$7&amp;"","Program#"&amp;J$8&amp;"","Movements#"&amp;$E171&amp;"","Data_Category#"&amp;J$3&amp;"","Reporting#"&amp;J$9&amp;"","ECP#"&amp;J$6&amp;""))</f>
        <v>#NAME?</v>
      </c>
      <c r="K171" s="18" t="e">
        <f ca="1">IFERROR([2]!Hsgetvalue(K$12,"Scenario#"&amp;K$2&amp;"","Year#"&amp;K$5&amp;"","Period#"&amp;K$4&amp;"","View#"&amp;K$11&amp;"","Entity#"&amp;$D171&amp;"","Value#"&amp;K$10&amp;"","Account#"&amp;$B171&amp;"","ICP#"&amp;K$7&amp;"","Program#"&amp;K$8&amp;"","Movements#"&amp;$E171&amp;"","Data_Category#"&amp;K$3&amp;"","Reporting#"&amp;K$9&amp;"","ECP#"&amp;K$6&amp;"")/1000000,[2]!Hsgetvalue(K$12,"Scenario#"&amp;K$2&amp;"","Year#"&amp;K$5&amp;"","Period#"&amp;K$4&amp;"","View#"&amp;K$11&amp;"","Entity#"&amp;$D171&amp;"","Value#"&amp;K$10&amp;"","Account#"&amp;$B171&amp;"","ICP#"&amp;K$7&amp;"","Program#"&amp;K$8&amp;"","Movements#"&amp;$E171&amp;"","Data_Category#"&amp;K$3&amp;"","Reporting#"&amp;K$9&amp;"","ECP#"&amp;K$6&amp;""))</f>
        <v>#NAME?</v>
      </c>
      <c r="L171" s="18" t="e">
        <f ca="1">IFERROR([2]!Hsgetvalue(L$12,"Scenario#"&amp;L$2&amp;"","Year#"&amp;L$5&amp;"","Period#"&amp;L$4&amp;"","View#"&amp;L$11&amp;"","Entity#"&amp;$D171&amp;"","Value#"&amp;L$10&amp;"","Account#"&amp;$B171&amp;"","ICP#"&amp;L$7&amp;"","Program#"&amp;L$8&amp;"","Movements#"&amp;$E171&amp;"","Data_Category#"&amp;L$3&amp;"","Reporting#"&amp;L$9&amp;"","ECP#"&amp;L$6&amp;"")/1000000,[2]!Hsgetvalue(L$12,"Scenario#"&amp;L$2&amp;"","Year#"&amp;L$5&amp;"","Period#"&amp;L$4&amp;"","View#"&amp;L$11&amp;"","Entity#"&amp;$D171&amp;"","Value#"&amp;L$10&amp;"","Account#"&amp;$B171&amp;"","ICP#"&amp;L$7&amp;"","Program#"&amp;L$8&amp;"","Movements#"&amp;$E171&amp;"","Data_Category#"&amp;L$3&amp;"","Reporting#"&amp;L$9&amp;"","ECP#"&amp;L$6&amp;""))</f>
        <v>#NAME?</v>
      </c>
      <c r="M171" s="18" t="e">
        <f ca="1">IFERROR([2]!Hsgetvalue(M$12,"Scenario#"&amp;M$2&amp;"","Year#"&amp;M$5&amp;"","Period#"&amp;M$4&amp;"","View#"&amp;M$11&amp;"","Entity#"&amp;$D171&amp;"","Value#"&amp;M$10&amp;"","Account#"&amp;$B171&amp;"","ICP#"&amp;M$7&amp;"","Program#"&amp;M$8&amp;"","Movements#"&amp;$E171&amp;"","Data_Category#"&amp;M$3&amp;"","Reporting#"&amp;M$9&amp;"","ECP#"&amp;M$6&amp;"")/1000000,[2]!Hsgetvalue(M$12,"Scenario#"&amp;M$2&amp;"","Year#"&amp;M$5&amp;"","Period#"&amp;M$4&amp;"","View#"&amp;M$11&amp;"","Entity#"&amp;$D171&amp;"","Value#"&amp;M$10&amp;"","Account#"&amp;$B171&amp;"","ICP#"&amp;M$7&amp;"","Program#"&amp;M$8&amp;"","Movements#"&amp;$E171&amp;"","Data_Category#"&amp;M$3&amp;"","Reporting#"&amp;M$9&amp;"","ECP#"&amp;M$6&amp;""))</f>
        <v>#NAME?</v>
      </c>
    </row>
    <row r="172" spans="2:24" ht="15" customHeight="1" x14ac:dyDescent="0.25">
      <c r="B172" s="12" t="s">
        <v>305</v>
      </c>
      <c r="C172" s="12" t="s">
        <v>300</v>
      </c>
      <c r="D172" s="11" t="s">
        <v>454</v>
      </c>
      <c r="E172" s="11" t="s">
        <v>265</v>
      </c>
      <c r="G172" s="30" t="s">
        <v>300</v>
      </c>
      <c r="H172" s="108" t="e">
        <f ca="1">IFERROR([2]!Hsgetvalue(H$12,"Scenario#"&amp;H$2&amp;"","Year#"&amp;H$5&amp;"","Period#"&amp;H$4&amp;"","View#"&amp;H$11&amp;"","Entity#"&amp;$D172&amp;"","Value#"&amp;H$10&amp;"","Account#"&amp;$B172&amp;"","ICP#"&amp;H$7&amp;"","Program#"&amp;H$8&amp;"","Movements#"&amp;$E172&amp;"","Data_Category#"&amp;H$3&amp;"","Reporting#"&amp;H$9&amp;"","ECP#"&amp;H$6&amp;"")/1000000,[2]!Hsgetvalue(H$12,"Scenario#"&amp;H$2&amp;"","Year#"&amp;H$5&amp;"","Period#"&amp;H$4&amp;"","View#"&amp;H$11&amp;"","Entity#"&amp;$D172&amp;"","Value#"&amp;H$10&amp;"","Account#"&amp;$B172&amp;"","ICP#"&amp;H$7&amp;"","Program#"&amp;H$8&amp;"","Movements#"&amp;$E172&amp;"","Data_Category#"&amp;H$3&amp;"","Reporting#"&amp;H$9&amp;"","ECP#"&amp;H$6&amp;""))</f>
        <v>#NAME?</v>
      </c>
      <c r="I172" s="108" t="e">
        <f ca="1">IFERROR([2]!Hsgetvalue(I$12,"Scenario#"&amp;I$2&amp;"","Year#"&amp;I$5&amp;"","Period#"&amp;I$4&amp;"","View#"&amp;I$11&amp;"","Entity#"&amp;$D172&amp;"","Value#"&amp;I$10&amp;"","Account#"&amp;$B172&amp;"","ICP#"&amp;I$7&amp;"","Program#"&amp;I$8&amp;"","Movements#"&amp;$E172&amp;"","Data_Category#"&amp;I$3&amp;"","Reporting#"&amp;I$9&amp;"","ECP#"&amp;I$6&amp;"")/1000000,[2]!Hsgetvalue(I$12,"Scenario#"&amp;I$2&amp;"","Year#"&amp;I$5&amp;"","Period#"&amp;I$4&amp;"","View#"&amp;I$11&amp;"","Entity#"&amp;$D172&amp;"","Value#"&amp;I$10&amp;"","Account#"&amp;$B172&amp;"","ICP#"&amp;I$7&amp;"","Program#"&amp;I$8&amp;"","Movements#"&amp;$E172&amp;"","Data_Category#"&amp;I$3&amp;"","Reporting#"&amp;I$9&amp;"","ECP#"&amp;I$6&amp;""))</f>
        <v>#NAME?</v>
      </c>
      <c r="J172" s="108" t="e">
        <f ca="1">IFERROR([2]!Hsgetvalue(J$12,"Scenario#"&amp;J$2&amp;"","Year#"&amp;J$5&amp;"","Period#"&amp;J$4&amp;"","View#"&amp;J$11&amp;"","Entity#"&amp;$D172&amp;"","Value#"&amp;J$10&amp;"","Account#"&amp;$B172&amp;"","ICP#"&amp;J$7&amp;"","Program#"&amp;J$8&amp;"","Movements#"&amp;$E172&amp;"","Data_Category#"&amp;J$3&amp;"","Reporting#"&amp;J$9&amp;"","ECP#"&amp;J$6&amp;"")/1000000,[2]!Hsgetvalue(J$12,"Scenario#"&amp;J$2&amp;"","Year#"&amp;J$5&amp;"","Period#"&amp;J$4&amp;"","View#"&amp;J$11&amp;"","Entity#"&amp;$D172&amp;"","Value#"&amp;J$10&amp;"","Account#"&amp;$B172&amp;"","ICP#"&amp;J$7&amp;"","Program#"&amp;J$8&amp;"","Movements#"&amp;$E172&amp;"","Data_Category#"&amp;J$3&amp;"","Reporting#"&amp;J$9&amp;"","ECP#"&amp;J$6&amp;""))</f>
        <v>#NAME?</v>
      </c>
      <c r="K172" s="108" t="e">
        <f ca="1">IFERROR([2]!Hsgetvalue(K$12,"Scenario#"&amp;K$2&amp;"","Year#"&amp;K$5&amp;"","Period#"&amp;K$4&amp;"","View#"&amp;K$11&amp;"","Entity#"&amp;$D172&amp;"","Value#"&amp;K$10&amp;"","Account#"&amp;$B172&amp;"","ICP#"&amp;K$7&amp;"","Program#"&amp;K$8&amp;"","Movements#"&amp;$E172&amp;"","Data_Category#"&amp;K$3&amp;"","Reporting#"&amp;K$9&amp;"","ECP#"&amp;K$6&amp;"")/1000000,[2]!Hsgetvalue(K$12,"Scenario#"&amp;K$2&amp;"","Year#"&amp;K$5&amp;"","Period#"&amp;K$4&amp;"","View#"&amp;K$11&amp;"","Entity#"&amp;$D172&amp;"","Value#"&amp;K$10&amp;"","Account#"&amp;$B172&amp;"","ICP#"&amp;K$7&amp;"","Program#"&amp;K$8&amp;"","Movements#"&amp;$E172&amp;"","Data_Category#"&amp;K$3&amp;"","Reporting#"&amp;K$9&amp;"","ECP#"&amp;K$6&amp;""))</f>
        <v>#NAME?</v>
      </c>
      <c r="L172" s="108" t="e">
        <f ca="1">IFERROR([2]!Hsgetvalue(L$12,"Scenario#"&amp;L$2&amp;"","Year#"&amp;L$5&amp;"","Period#"&amp;L$4&amp;"","View#"&amp;L$11&amp;"","Entity#"&amp;$D172&amp;"","Value#"&amp;L$10&amp;"","Account#"&amp;$B172&amp;"","ICP#"&amp;L$7&amp;"","Program#"&amp;L$8&amp;"","Movements#"&amp;$E172&amp;"","Data_Category#"&amp;L$3&amp;"","Reporting#"&amp;L$9&amp;"","ECP#"&amp;L$6&amp;"")/1000000,[2]!Hsgetvalue(L$12,"Scenario#"&amp;L$2&amp;"","Year#"&amp;L$5&amp;"","Period#"&amp;L$4&amp;"","View#"&amp;L$11&amp;"","Entity#"&amp;$D172&amp;"","Value#"&amp;L$10&amp;"","Account#"&amp;$B172&amp;"","ICP#"&amp;L$7&amp;"","Program#"&amp;L$8&amp;"","Movements#"&amp;$E172&amp;"","Data_Category#"&amp;L$3&amp;"","Reporting#"&amp;L$9&amp;"","ECP#"&amp;L$6&amp;""))</f>
        <v>#NAME?</v>
      </c>
      <c r="M172" s="108" t="e">
        <f ca="1">IFERROR([2]!Hsgetvalue(M$12,"Scenario#"&amp;M$2&amp;"","Year#"&amp;M$5&amp;"","Period#"&amp;M$4&amp;"","View#"&amp;M$11&amp;"","Entity#"&amp;$D172&amp;"","Value#"&amp;M$10&amp;"","Account#"&amp;$B172&amp;"","ICP#"&amp;M$7&amp;"","Program#"&amp;M$8&amp;"","Movements#"&amp;$E172&amp;"","Data_Category#"&amp;M$3&amp;"","Reporting#"&amp;M$9&amp;"","ECP#"&amp;M$6&amp;"")/1000000,[2]!Hsgetvalue(M$12,"Scenario#"&amp;M$2&amp;"","Year#"&amp;M$5&amp;"","Period#"&amp;M$4&amp;"","View#"&amp;M$11&amp;"","Entity#"&amp;$D172&amp;"","Value#"&amp;M$10&amp;"","Account#"&amp;$B172&amp;"","ICP#"&amp;M$7&amp;"","Program#"&amp;M$8&amp;"","Movements#"&amp;$E172&amp;"","Data_Category#"&amp;M$3&amp;"","Reporting#"&amp;M$9&amp;"","ECP#"&amp;M$6&amp;""))</f>
        <v>#NAME?</v>
      </c>
      <c r="P172" s="45" t="e">
        <f ca="1">SUM(I170:I171)-I172</f>
        <v>#NAME?</v>
      </c>
      <c r="Q172" s="45" t="e">
        <f t="shared" ref="Q172:S172" ca="1" si="28">SUM(J170:J171)-J172</f>
        <v>#NAME?</v>
      </c>
      <c r="R172" s="45" t="e">
        <f t="shared" ca="1" si="28"/>
        <v>#NAME?</v>
      </c>
      <c r="S172" s="45" t="e">
        <f t="shared" ca="1" si="28"/>
        <v>#NAME?</v>
      </c>
      <c r="T172" s="45" t="e">
        <f ca="1">SUM(M170:M171)-M172</f>
        <v>#NAME?</v>
      </c>
    </row>
    <row r="173" spans="2:24" ht="9.75" customHeight="1" x14ac:dyDescent="0.25">
      <c r="B173" s="12" t="s">
        <v>68</v>
      </c>
      <c r="C173" s="12"/>
      <c r="D173" s="11"/>
      <c r="E173" s="11"/>
      <c r="G173" s="20"/>
      <c r="H173" s="24"/>
      <c r="I173" s="24"/>
      <c r="J173" s="24"/>
      <c r="K173" s="24"/>
      <c r="L173" s="24"/>
      <c r="M173" s="24"/>
    </row>
    <row r="174" spans="2:24" ht="23.25" customHeight="1" x14ac:dyDescent="0.25">
      <c r="B174" s="12" t="s">
        <v>68</v>
      </c>
      <c r="C174" s="12"/>
      <c r="D174" s="11"/>
      <c r="E174" s="11"/>
      <c r="G174" s="132" t="s">
        <v>306</v>
      </c>
      <c r="H174" s="132"/>
      <c r="I174" s="132"/>
      <c r="J174" s="24"/>
      <c r="K174" s="24"/>
      <c r="L174" s="24"/>
      <c r="M174" s="14"/>
    </row>
    <row r="175" spans="2:24" ht="12" customHeight="1" x14ac:dyDescent="0.25">
      <c r="B175" s="12" t="s">
        <v>307</v>
      </c>
      <c r="C175" s="12" t="s">
        <v>308</v>
      </c>
      <c r="D175" s="11" t="s">
        <v>454</v>
      </c>
      <c r="E175" s="11" t="s">
        <v>265</v>
      </c>
      <c r="G175" s="20" t="s">
        <v>309</v>
      </c>
      <c r="H175" s="18" t="e">
        <f ca="1">IFERROR([2]!Hsgetvalue(H$12,"Scenario#"&amp;H$2&amp;"","Year#"&amp;H$5&amp;"","Period#"&amp;H$4&amp;"","View#"&amp;H$11&amp;"","Entity#"&amp;$D175&amp;"","Value#"&amp;H$10&amp;"","Account#"&amp;$B175&amp;"","ICP#"&amp;H$7&amp;"","Program#"&amp;H$8&amp;"","Movements#"&amp;$E175&amp;"","Data_Category#"&amp;H$3&amp;"","Reporting#"&amp;H$9&amp;"","ECP#"&amp;H$6&amp;"")/1000000,[2]!Hsgetvalue(H$12,"Scenario#"&amp;H$2&amp;"","Year#"&amp;H$5&amp;"","Period#"&amp;H$4&amp;"","View#"&amp;H$11&amp;"","Entity#"&amp;$D175&amp;"","Value#"&amp;H$10&amp;"","Account#"&amp;$B175&amp;"","ICP#"&amp;H$7&amp;"","Program#"&amp;H$8&amp;"","Movements#"&amp;$E175&amp;"","Data_Category#"&amp;H$3&amp;"","Reporting#"&amp;H$9&amp;"","ECP#"&amp;H$6&amp;""))-133</f>
        <v>#NAME?</v>
      </c>
      <c r="I175" s="18" t="e">
        <f ca="1">IFERROR([2]!Hsgetvalue(I$12,"Scenario#"&amp;I$2&amp;"","Year#"&amp;I$5&amp;"","Period#"&amp;I$4&amp;"","View#"&amp;I$11&amp;"","Entity#"&amp;$D175&amp;"","Value#"&amp;I$10&amp;"","Account#"&amp;$B175&amp;"","ICP#"&amp;I$7&amp;"","Program#"&amp;I$8&amp;"","Movements#"&amp;$E175&amp;"","Data_Category#"&amp;I$3&amp;"","Reporting#"&amp;I$9&amp;"","ECP#"&amp;I$6&amp;"")/1000000,[2]!Hsgetvalue(I$12,"Scenario#"&amp;I$2&amp;"","Year#"&amp;I$5&amp;"","Period#"&amp;I$4&amp;"","View#"&amp;I$11&amp;"","Entity#"&amp;$D175&amp;"","Value#"&amp;I$10&amp;"","Account#"&amp;$B175&amp;"","ICP#"&amp;I$7&amp;"","Program#"&amp;I$8&amp;"","Movements#"&amp;$E175&amp;"","Data_Category#"&amp;I$3&amp;"","Reporting#"&amp;I$9&amp;"","ECP#"&amp;I$6&amp;""))-133</f>
        <v>#NAME?</v>
      </c>
      <c r="J175" s="18" t="e">
        <f ca="1">IFERROR([2]!Hsgetvalue(J$12,"Scenario#"&amp;J$2&amp;"","Year#"&amp;J$5&amp;"","Period#"&amp;J$4&amp;"","View#"&amp;J$11&amp;"","Entity#"&amp;$D175&amp;"","Value#"&amp;J$10&amp;"","Account#"&amp;$B175&amp;"","ICP#"&amp;J$7&amp;"","Program#"&amp;J$8&amp;"","Movements#"&amp;$E175&amp;"","Data_Category#"&amp;J$3&amp;"","Reporting#"&amp;J$9&amp;"","ECP#"&amp;J$6&amp;"")/1000000,[2]!Hsgetvalue(J$12,"Scenario#"&amp;J$2&amp;"","Year#"&amp;J$5&amp;"","Period#"&amp;J$4&amp;"","View#"&amp;J$11&amp;"","Entity#"&amp;$D175&amp;"","Value#"&amp;J$10&amp;"","Account#"&amp;$B175&amp;"","ICP#"&amp;J$7&amp;"","Program#"&amp;J$8&amp;"","Movements#"&amp;$E175&amp;"","Data_Category#"&amp;J$3&amp;"","Reporting#"&amp;J$9&amp;"","ECP#"&amp;J$6&amp;""))</f>
        <v>#NAME?</v>
      </c>
      <c r="K175" s="18" t="e">
        <f ca="1">IFERROR([2]!Hsgetvalue(K$12,"Scenario#"&amp;K$2&amp;"","Year#"&amp;K$5&amp;"","Period#"&amp;K$4&amp;"","View#"&amp;K$11&amp;"","Entity#"&amp;$D175&amp;"","Value#"&amp;K$10&amp;"","Account#"&amp;$B175&amp;"","ICP#"&amp;K$7&amp;"","Program#"&amp;K$8&amp;"","Movements#"&amp;$E175&amp;"","Data_Category#"&amp;K$3&amp;"","Reporting#"&amp;K$9&amp;"","ECP#"&amp;K$6&amp;"")/1000000,[2]!Hsgetvalue(K$12,"Scenario#"&amp;K$2&amp;"","Year#"&amp;K$5&amp;"","Period#"&amp;K$4&amp;"","View#"&amp;K$11&amp;"","Entity#"&amp;$D175&amp;"","Value#"&amp;K$10&amp;"","Account#"&amp;$B175&amp;"","ICP#"&amp;K$7&amp;"","Program#"&amp;K$8&amp;"","Movements#"&amp;$E175&amp;"","Data_Category#"&amp;K$3&amp;"","Reporting#"&amp;K$9&amp;"","ECP#"&amp;K$6&amp;""))</f>
        <v>#NAME?</v>
      </c>
      <c r="L175" s="18" t="e">
        <f ca="1">IFERROR([2]!Hsgetvalue(L$12,"Scenario#"&amp;L$2&amp;"","Year#"&amp;L$5&amp;"","Period#"&amp;L$4&amp;"","View#"&amp;L$11&amp;"","Entity#"&amp;$D175&amp;"","Value#"&amp;L$10&amp;"","Account#"&amp;$B175&amp;"","ICP#"&amp;L$7&amp;"","Program#"&amp;L$8&amp;"","Movements#"&amp;$E175&amp;"","Data_Category#"&amp;L$3&amp;"","Reporting#"&amp;L$9&amp;"","ECP#"&amp;L$6&amp;"")/1000000,[2]!Hsgetvalue(L$12,"Scenario#"&amp;L$2&amp;"","Year#"&amp;L$5&amp;"","Period#"&amp;L$4&amp;"","View#"&amp;L$11&amp;"","Entity#"&amp;$D175&amp;"","Value#"&amp;L$10&amp;"","Account#"&amp;$B175&amp;"","ICP#"&amp;L$7&amp;"","Program#"&amp;L$8&amp;"","Movements#"&amp;$E175&amp;"","Data_Category#"&amp;L$3&amp;"","Reporting#"&amp;L$9&amp;"","ECP#"&amp;L$6&amp;""))</f>
        <v>#NAME?</v>
      </c>
      <c r="M175" s="14" t="e">
        <f ca="1">IFERROR([2]!Hsgetvalue(M$12,"Scenario#"&amp;M$2&amp;"","Year#"&amp;M$5&amp;"","Period#"&amp;M$4&amp;"","View#"&amp;M$11&amp;"","Entity#"&amp;$D175&amp;"","Value#"&amp;M$10&amp;"","Account#"&amp;$B175&amp;"","ICP#"&amp;M$7&amp;"","Program#"&amp;M$8&amp;"","Movements#"&amp;$E175&amp;"","Data_Category#"&amp;M$3&amp;"","Reporting#"&amp;M$9&amp;"","ECP#"&amp;M$6&amp;"")/1000000,[2]!Hsgetvalue(M$12,"Scenario#"&amp;M$2&amp;"","Year#"&amp;M$5&amp;"","Period#"&amp;M$4&amp;"","View#"&amp;M$11&amp;"","Entity#"&amp;$D175&amp;"","Value#"&amp;M$10&amp;"","Account#"&amp;$B175&amp;"","ICP#"&amp;M$7&amp;"","Program#"&amp;M$8&amp;"","Movements#"&amp;$E175&amp;"","Data_Category#"&amp;M$3&amp;"","Reporting#"&amp;M$9&amp;"","ECP#"&amp;M$6&amp;""))+4</f>
        <v>#NAME?</v>
      </c>
      <c r="Q175" s="131"/>
      <c r="R175" s="131"/>
      <c r="S175" s="131"/>
      <c r="T175" s="131"/>
      <c r="U175" s="131"/>
      <c r="V175" s="131"/>
      <c r="X175" s="44" t="e">
        <f ca="1">J175-I175</f>
        <v>#NAME?</v>
      </c>
    </row>
    <row r="176" spans="2:24" ht="12" customHeight="1" thickBot="1" x14ac:dyDescent="0.3">
      <c r="B176" s="12" t="s">
        <v>310</v>
      </c>
      <c r="C176" s="12" t="s">
        <v>311</v>
      </c>
      <c r="D176" s="11" t="s">
        <v>454</v>
      </c>
      <c r="E176" s="11" t="s">
        <v>265</v>
      </c>
      <c r="G176" s="20" t="s">
        <v>343</v>
      </c>
      <c r="H176" s="18" t="e">
        <f ca="1">IFERROR([2]!Hsgetvalue(H$12,"Scenario#"&amp;H$2&amp;"","Year#"&amp;H$5&amp;"","Period#"&amp;H$4&amp;"","View#"&amp;H$11&amp;"","Entity#"&amp;$D176&amp;"","Value#"&amp;H$10&amp;"","Account#"&amp;$B176&amp;"","ICP#"&amp;H$7&amp;"","Program#"&amp;H$8&amp;"","Movements#"&amp;$E176&amp;"","Data_Category#"&amp;H$3&amp;"","Reporting#"&amp;H$9&amp;"","ECP#"&amp;H$6&amp;"")/1000000,[2]!Hsgetvalue(H$12,"Scenario#"&amp;H$2&amp;"","Year#"&amp;H$5&amp;"","Period#"&amp;H$4&amp;"","View#"&amp;H$11&amp;"","Entity#"&amp;$D176&amp;"","Value#"&amp;H$10&amp;"","Account#"&amp;$B176&amp;"","ICP#"&amp;H$7&amp;"","Program#"&amp;H$8&amp;"","Movements#"&amp;$E176&amp;"","Data_Category#"&amp;H$3&amp;"","Reporting#"&amp;H$9&amp;"","ECP#"&amp;H$6&amp;""))+133</f>
        <v>#NAME?</v>
      </c>
      <c r="I176" s="18" t="e">
        <f ca="1">IFERROR([2]!Hsgetvalue(I$12,"Scenario#"&amp;I$2&amp;"","Year#"&amp;I$5&amp;"","Period#"&amp;I$4&amp;"","View#"&amp;I$11&amp;"","Entity#"&amp;$D176&amp;"","Value#"&amp;I$10&amp;"","Account#"&amp;$B176&amp;"","ICP#"&amp;I$7&amp;"","Program#"&amp;I$8&amp;"","Movements#"&amp;$E176&amp;"","Data_Category#"&amp;I$3&amp;"","Reporting#"&amp;I$9&amp;"","ECP#"&amp;I$6&amp;"")/1000000,[2]!Hsgetvalue(I$12,"Scenario#"&amp;I$2&amp;"","Year#"&amp;I$5&amp;"","Period#"&amp;I$4&amp;"","View#"&amp;I$11&amp;"","Entity#"&amp;$D176&amp;"","Value#"&amp;I$10&amp;"","Account#"&amp;$B176&amp;"","ICP#"&amp;I$7&amp;"","Program#"&amp;I$8&amp;"","Movements#"&amp;$E176&amp;"","Data_Category#"&amp;I$3&amp;"","Reporting#"&amp;I$9&amp;"","ECP#"&amp;I$6&amp;""))+133</f>
        <v>#NAME?</v>
      </c>
      <c r="J176" s="18" t="e">
        <f ca="1">IFERROR([2]!Hsgetvalue(J$12,"Scenario#"&amp;J$2&amp;"","Year#"&amp;J$5&amp;"","Period#"&amp;J$4&amp;"","View#"&amp;J$11&amp;"","Entity#"&amp;$D176&amp;"","Value#"&amp;J$10&amp;"","Account#"&amp;$B176&amp;"","ICP#"&amp;J$7&amp;"","Program#"&amp;J$8&amp;"","Movements#"&amp;$E176&amp;"","Data_Category#"&amp;J$3&amp;"","Reporting#"&amp;J$9&amp;"","ECP#"&amp;J$6&amp;"")/1000000,[2]!Hsgetvalue(J$12,"Scenario#"&amp;J$2&amp;"","Year#"&amp;J$5&amp;"","Period#"&amp;J$4&amp;"","View#"&amp;J$11&amp;"","Entity#"&amp;$D176&amp;"","Value#"&amp;J$10&amp;"","Account#"&amp;$B176&amp;"","ICP#"&amp;J$7&amp;"","Program#"&amp;J$8&amp;"","Movements#"&amp;$E176&amp;"","Data_Category#"&amp;J$3&amp;"","Reporting#"&amp;J$9&amp;"","ECP#"&amp;J$6&amp;""))-298</f>
        <v>#NAME?</v>
      </c>
      <c r="K176" s="18" t="e">
        <f ca="1">IFERROR([2]!Hsgetvalue(K$12,"Scenario#"&amp;K$2&amp;"","Year#"&amp;K$5&amp;"","Period#"&amp;K$4&amp;"","View#"&amp;K$11&amp;"","Entity#"&amp;$D176&amp;"","Value#"&amp;K$10&amp;"","Account#"&amp;$B176&amp;"","ICP#"&amp;K$7&amp;"","Program#"&amp;K$8&amp;"","Movements#"&amp;$E176&amp;"","Data_Category#"&amp;K$3&amp;"","Reporting#"&amp;K$9&amp;"","ECP#"&amp;K$6&amp;"")/1000000,[2]!Hsgetvalue(K$12,"Scenario#"&amp;K$2&amp;"","Year#"&amp;K$5&amp;"","Period#"&amp;K$4&amp;"","View#"&amp;K$11&amp;"","Entity#"&amp;$D176&amp;"","Value#"&amp;K$10&amp;"","Account#"&amp;$B176&amp;"","ICP#"&amp;K$7&amp;"","Program#"&amp;K$8&amp;"","Movements#"&amp;$E176&amp;"","Data_Category#"&amp;K$3&amp;"","Reporting#"&amp;K$9&amp;"","ECP#"&amp;K$6&amp;""))-93</f>
        <v>#NAME?</v>
      </c>
      <c r="L176" s="18" t="e">
        <f ca="1">IFERROR([2]!Hsgetvalue(L$12,"Scenario#"&amp;L$2&amp;"","Year#"&amp;L$5&amp;"","Period#"&amp;L$4&amp;"","View#"&amp;L$11&amp;"","Entity#"&amp;$D176&amp;"","Value#"&amp;L$10&amp;"","Account#"&amp;$B176&amp;"","ICP#"&amp;L$7&amp;"","Program#"&amp;L$8&amp;"","Movements#"&amp;$E176&amp;"","Data_Category#"&amp;L$3&amp;"","Reporting#"&amp;L$9&amp;"","ECP#"&amp;L$6&amp;"")/1000000,[2]!Hsgetvalue(L$12,"Scenario#"&amp;L$2&amp;"","Year#"&amp;L$5&amp;"","Period#"&amp;L$4&amp;"","View#"&amp;L$11&amp;"","Entity#"&amp;$D176&amp;"","Value#"&amp;L$10&amp;"","Account#"&amp;$B176&amp;"","ICP#"&amp;L$7&amp;"","Program#"&amp;L$8&amp;"","Movements#"&amp;$E176&amp;"","Data_Category#"&amp;L$3&amp;"","Reporting#"&amp;L$9&amp;"","ECP#"&amp;L$6&amp;""))-44</f>
        <v>#NAME?</v>
      </c>
      <c r="M176" s="18" t="e">
        <f ca="1">IFERROR([2]!Hsgetvalue(M$12,"Scenario#"&amp;M$2&amp;"","Year#"&amp;M$5&amp;"","Period#"&amp;M$4&amp;"","View#"&amp;M$11&amp;"","Entity#"&amp;$D176&amp;"","Value#"&amp;M$10&amp;"","Account#"&amp;$B176&amp;"","ICP#"&amp;M$7&amp;"","Program#"&amp;M$8&amp;"","Movements#"&amp;$E176&amp;"","Data_Category#"&amp;M$3&amp;"","Reporting#"&amp;M$9&amp;"","ECP#"&amp;M$6&amp;"")/1000000,[2]!Hsgetvalue(M$12,"Scenario#"&amp;M$2&amp;"","Year#"&amp;M$5&amp;"","Period#"&amp;M$4&amp;"","View#"&amp;M$11&amp;"","Entity#"&amp;$D176&amp;"","Value#"&amp;M$10&amp;"","Account#"&amp;$B176&amp;"","ICP#"&amp;M$7&amp;"","Program#"&amp;M$8&amp;"","Movements#"&amp;$E176&amp;"","Data_Category#"&amp;M$3&amp;"","Reporting#"&amp;M$9&amp;"","ECP#"&amp;M$6&amp;""))-1-4</f>
        <v>#NAME?</v>
      </c>
      <c r="Q176" s="131"/>
      <c r="R176" s="131"/>
      <c r="S176" s="131"/>
      <c r="T176" s="131"/>
      <c r="U176" s="131"/>
      <c r="V176" s="131"/>
      <c r="X176" s="44" t="e">
        <f t="shared" ref="X176:X177" ca="1" si="29">J176-I176</f>
        <v>#NAME?</v>
      </c>
    </row>
    <row r="177" spans="2:24" ht="24.75" customHeight="1" x14ac:dyDescent="0.25">
      <c r="B177" s="12" t="s">
        <v>313</v>
      </c>
      <c r="C177" s="12" t="s">
        <v>314</v>
      </c>
      <c r="D177" s="11" t="s">
        <v>454</v>
      </c>
      <c r="E177" s="11" t="s">
        <v>265</v>
      </c>
      <c r="G177" s="30" t="s">
        <v>315</v>
      </c>
      <c r="H177" s="108" t="e">
        <f ca="1">IFERROR([2]!Hsgetvalue(H$12,"Scenario#"&amp;H$2&amp;"","Year#"&amp;H$5&amp;"","Period#"&amp;H$4&amp;"","View#"&amp;H$11&amp;"","Entity#"&amp;$D177&amp;"","Value#"&amp;H$10&amp;"","Account#"&amp;$B177&amp;"","ICP#"&amp;H$7&amp;"","Program#"&amp;H$8&amp;"","Movements#"&amp;$E177&amp;"","Data_Category#"&amp;H$3&amp;"","Reporting#"&amp;H$9&amp;"","ECP#"&amp;H$6&amp;"")/1000000,[2]!Hsgetvalue(H$12,"Scenario#"&amp;H$2&amp;"","Year#"&amp;H$5&amp;"","Period#"&amp;H$4&amp;"","View#"&amp;H$11&amp;"","Entity#"&amp;$D177&amp;"","Value#"&amp;H$10&amp;"","Account#"&amp;$B177&amp;"","ICP#"&amp;H$7&amp;"","Program#"&amp;H$8&amp;"","Movements#"&amp;$E177&amp;"","Data_Category#"&amp;H$3&amp;"","Reporting#"&amp;H$9&amp;"","ECP#"&amp;H$6&amp;""))</f>
        <v>#NAME?</v>
      </c>
      <c r="I177" s="108" t="e">
        <f ca="1">IFERROR([2]!Hsgetvalue(I$12,"Scenario#"&amp;I$2&amp;"","Year#"&amp;I$5&amp;"","Period#"&amp;I$4&amp;"","View#"&amp;I$11&amp;"","Entity#"&amp;$D177&amp;"","Value#"&amp;I$10&amp;"","Account#"&amp;$B177&amp;"","ICP#"&amp;I$7&amp;"","Program#"&amp;I$8&amp;"","Movements#"&amp;$E177&amp;"","Data_Category#"&amp;I$3&amp;"","Reporting#"&amp;I$9&amp;"","ECP#"&amp;I$6&amp;"")/1000000,[2]!Hsgetvalue(I$12,"Scenario#"&amp;I$2&amp;"","Year#"&amp;I$5&amp;"","Period#"&amp;I$4&amp;"","View#"&amp;I$11&amp;"","Entity#"&amp;$D177&amp;"","Value#"&amp;I$10&amp;"","Account#"&amp;$B177&amp;"","ICP#"&amp;I$7&amp;"","Program#"&amp;I$8&amp;"","Movements#"&amp;$E177&amp;"","Data_Category#"&amp;I$3&amp;"","Reporting#"&amp;I$9&amp;"","ECP#"&amp;I$6&amp;""))</f>
        <v>#NAME?</v>
      </c>
      <c r="J177" s="108" t="e">
        <f ca="1">IFERROR([2]!Hsgetvalue(J$12,"Scenario#"&amp;J$2&amp;"","Year#"&amp;J$5&amp;"","Period#"&amp;J$4&amp;"","View#"&amp;J$11&amp;"","Entity#"&amp;$D177&amp;"","Value#"&amp;J$10&amp;"","Account#"&amp;$B177&amp;"","ICP#"&amp;J$7&amp;"","Program#"&amp;J$8&amp;"","Movements#"&amp;$E177&amp;"","Data_Category#"&amp;J$3&amp;"","Reporting#"&amp;J$9&amp;"","ECP#"&amp;J$6&amp;"")/1000000,[2]!Hsgetvalue(J$12,"Scenario#"&amp;J$2&amp;"","Year#"&amp;J$5&amp;"","Period#"&amp;J$4&amp;"","View#"&amp;J$11&amp;"","Entity#"&amp;$D177&amp;"","Value#"&amp;J$10&amp;"","Account#"&amp;$B177&amp;"","ICP#"&amp;J$7&amp;"","Program#"&amp;J$8&amp;"","Movements#"&amp;$E177&amp;"","Data_Category#"&amp;J$3&amp;"","Reporting#"&amp;J$9&amp;"","ECP#"&amp;J$6&amp;""))-298</f>
        <v>#NAME?</v>
      </c>
      <c r="K177" s="108" t="e">
        <f ca="1">IFERROR([2]!Hsgetvalue(K$12,"Scenario#"&amp;K$2&amp;"","Year#"&amp;K$5&amp;"","Period#"&amp;K$4&amp;"","View#"&amp;K$11&amp;"","Entity#"&amp;$D177&amp;"","Value#"&amp;K$10&amp;"","Account#"&amp;$B177&amp;"","ICP#"&amp;K$7&amp;"","Program#"&amp;K$8&amp;"","Movements#"&amp;$E177&amp;"","Data_Category#"&amp;K$3&amp;"","Reporting#"&amp;K$9&amp;"","ECP#"&amp;K$6&amp;"")/1000000,[2]!Hsgetvalue(K$12,"Scenario#"&amp;K$2&amp;"","Year#"&amp;K$5&amp;"","Period#"&amp;K$4&amp;"","View#"&amp;K$11&amp;"","Entity#"&amp;$D177&amp;"","Value#"&amp;K$10&amp;"","Account#"&amp;$B177&amp;"","ICP#"&amp;K$7&amp;"","Program#"&amp;K$8&amp;"","Movements#"&amp;$E177&amp;"","Data_Category#"&amp;K$3&amp;"","Reporting#"&amp;K$9&amp;"","ECP#"&amp;K$6&amp;""))-93</f>
        <v>#NAME?</v>
      </c>
      <c r="L177" s="108" t="e">
        <f ca="1">IFERROR([2]!Hsgetvalue(L$12,"Scenario#"&amp;L$2&amp;"","Year#"&amp;L$5&amp;"","Period#"&amp;L$4&amp;"","View#"&amp;L$11&amp;"","Entity#"&amp;$D177&amp;"","Value#"&amp;L$10&amp;"","Account#"&amp;$B177&amp;"","ICP#"&amp;L$7&amp;"","Program#"&amp;L$8&amp;"","Movements#"&amp;$E177&amp;"","Data_Category#"&amp;L$3&amp;"","Reporting#"&amp;L$9&amp;"","ECP#"&amp;L$6&amp;"")/1000000,[2]!Hsgetvalue(L$12,"Scenario#"&amp;L$2&amp;"","Year#"&amp;L$5&amp;"","Period#"&amp;L$4&amp;"","View#"&amp;L$11&amp;"","Entity#"&amp;$D177&amp;"","Value#"&amp;L$10&amp;"","Account#"&amp;$B177&amp;"","ICP#"&amp;L$7&amp;"","Program#"&amp;L$8&amp;"","Movements#"&amp;$E177&amp;"","Data_Category#"&amp;L$3&amp;"","Reporting#"&amp;L$9&amp;"","ECP#"&amp;L$6&amp;""))-44</f>
        <v>#NAME?</v>
      </c>
      <c r="M177" s="108" t="e">
        <f ca="1">IFERROR([2]!Hsgetvalue(M$12,"Scenario#"&amp;M$2&amp;"","Year#"&amp;M$5&amp;"","Period#"&amp;M$4&amp;"","View#"&amp;M$11&amp;"","Entity#"&amp;$D177&amp;"","Value#"&amp;M$10&amp;"","Account#"&amp;$B177&amp;"","ICP#"&amp;M$7&amp;"","Program#"&amp;M$8&amp;"","Movements#"&amp;$E177&amp;"","Data_Category#"&amp;M$3&amp;"","Reporting#"&amp;M$9&amp;"","ECP#"&amp;M$6&amp;"")/1000000,[2]!Hsgetvalue(M$12,"Scenario#"&amp;M$2&amp;"","Year#"&amp;M$5&amp;"","Period#"&amp;M$4&amp;"","View#"&amp;M$11&amp;"","Entity#"&amp;$D177&amp;"","Value#"&amp;M$10&amp;"","Account#"&amp;$B177&amp;"","ICP#"&amp;M$7&amp;"","Program#"&amp;M$8&amp;"","Movements#"&amp;$E177&amp;"","Data_Category#"&amp;M$3&amp;"","Reporting#"&amp;M$9&amp;"","ECP#"&amp;M$6&amp;""))-1</f>
        <v>#NAME?</v>
      </c>
      <c r="P177" s="45" t="e">
        <f ca="1">SUM(I175:I176)-I177</f>
        <v>#NAME?</v>
      </c>
      <c r="Q177" s="45" t="e">
        <f t="shared" ref="Q177:S177" ca="1" si="30">SUM(J175:J176)-J177</f>
        <v>#NAME?</v>
      </c>
      <c r="R177" s="45" t="e">
        <f t="shared" ca="1" si="30"/>
        <v>#NAME?</v>
      </c>
      <c r="S177" s="45" t="e">
        <f t="shared" ca="1" si="30"/>
        <v>#NAME?</v>
      </c>
      <c r="T177" s="45" t="e">
        <f ca="1">SUM(M175:M176)-M177</f>
        <v>#NAME?</v>
      </c>
      <c r="X177" s="44" t="e">
        <f t="shared" ca="1" si="29"/>
        <v>#NAME?</v>
      </c>
    </row>
    <row r="178" spans="2:24" ht="8.25" customHeight="1" x14ac:dyDescent="0.25">
      <c r="B178" s="12" t="s">
        <v>68</v>
      </c>
      <c r="C178" s="12"/>
      <c r="D178" s="11"/>
      <c r="E178" s="11"/>
      <c r="G178" s="20"/>
      <c r="H178" s="24"/>
      <c r="I178" s="24"/>
      <c r="J178" s="24"/>
      <c r="K178" s="24"/>
      <c r="L178" s="24"/>
      <c r="M178" s="24"/>
    </row>
    <row r="179" spans="2:24" ht="23.25" customHeight="1" x14ac:dyDescent="0.25">
      <c r="B179" s="12" t="s">
        <v>68</v>
      </c>
      <c r="C179" s="12"/>
      <c r="D179" s="11"/>
      <c r="E179" s="11"/>
      <c r="G179" s="132" t="s">
        <v>316</v>
      </c>
      <c r="H179" s="132"/>
      <c r="I179" s="132"/>
      <c r="J179" s="132"/>
      <c r="K179" s="24"/>
      <c r="L179" s="24"/>
      <c r="M179" s="24"/>
    </row>
    <row r="180" spans="2:24" ht="12" customHeight="1" x14ac:dyDescent="0.25">
      <c r="B180" s="12" t="s">
        <v>317</v>
      </c>
      <c r="C180" s="12" t="s">
        <v>318</v>
      </c>
      <c r="D180" s="11" t="s">
        <v>454</v>
      </c>
      <c r="E180" s="11" t="s">
        <v>265</v>
      </c>
      <c r="G180" s="20" t="s">
        <v>319</v>
      </c>
      <c r="H180" s="18" t="e">
        <f ca="1">IFERROR([2]!Hsgetvalue(H$12,"Scenario#"&amp;H$2&amp;"","Year#"&amp;H$5&amp;"","Period#"&amp;H$4&amp;"","View#"&amp;H$11&amp;"","Entity#"&amp;$D180&amp;"","Value#"&amp;H$10&amp;"","Account#"&amp;$B180&amp;"","ICP#"&amp;H$7&amp;"","Program#"&amp;H$8&amp;"","Movements#"&amp;$E180&amp;"","Data_Category#"&amp;H$3&amp;"","Reporting#"&amp;H$9&amp;"","ECP#"&amp;H$6&amp;"")/1000000,[2]!Hsgetvalue(H$12,"Scenario#"&amp;H$2&amp;"","Year#"&amp;H$5&amp;"","Period#"&amp;H$4&amp;"","View#"&amp;H$11&amp;"","Entity#"&amp;$D180&amp;"","Value#"&amp;H$10&amp;"","Account#"&amp;$B180&amp;"","ICP#"&amp;H$7&amp;"","Program#"&amp;H$8&amp;"","Movements#"&amp;$E180&amp;"","Data_Category#"&amp;H$3&amp;"","Reporting#"&amp;H$9&amp;"","ECP#"&amp;H$6&amp;""))</f>
        <v>#NAME?</v>
      </c>
      <c r="I180" s="18" t="e">
        <f ca="1">IFERROR([2]!Hsgetvalue(I$12,"Scenario#"&amp;I$2&amp;"","Year#"&amp;I$5&amp;"","Period#"&amp;I$4&amp;"","View#"&amp;I$11&amp;"","Entity#"&amp;$D180&amp;"","Value#"&amp;I$10&amp;"","Account#"&amp;$B180&amp;"","ICP#"&amp;I$7&amp;"","Program#"&amp;I$8&amp;"","Movements#"&amp;$E180&amp;"","Data_Category#"&amp;I$3&amp;"","Reporting#"&amp;I$9&amp;"","ECP#"&amp;I$6&amp;"")/1000000,[2]!Hsgetvalue(I$12,"Scenario#"&amp;I$2&amp;"","Year#"&amp;I$5&amp;"","Period#"&amp;I$4&amp;"","View#"&amp;I$11&amp;"","Entity#"&amp;$D180&amp;"","Value#"&amp;I$10&amp;"","Account#"&amp;$B180&amp;"","ICP#"&amp;I$7&amp;"","Program#"&amp;I$8&amp;"","Movements#"&amp;$E180&amp;"","Data_Category#"&amp;I$3&amp;"","Reporting#"&amp;I$9&amp;"","ECP#"&amp;I$6&amp;""))</f>
        <v>#NAME?</v>
      </c>
      <c r="J180" s="18" t="e">
        <f ca="1">IFERROR([2]!Hsgetvalue(J$12,"Scenario#"&amp;J$2&amp;"","Year#"&amp;J$5&amp;"","Period#"&amp;J$4&amp;"","View#"&amp;J$11&amp;"","Entity#"&amp;$D180&amp;"","Value#"&amp;J$10&amp;"","Account#"&amp;$B180&amp;"","ICP#"&amp;J$7&amp;"","Program#"&amp;J$8&amp;"","Movements#"&amp;$E180&amp;"","Data_Category#"&amp;J$3&amp;"","Reporting#"&amp;J$9&amp;"","ECP#"&amp;J$6&amp;"")/1000000,[2]!Hsgetvalue(J$12,"Scenario#"&amp;J$2&amp;"","Year#"&amp;J$5&amp;"","Period#"&amp;J$4&amp;"","View#"&amp;J$11&amp;"","Entity#"&amp;$D180&amp;"","Value#"&amp;J$10&amp;"","Account#"&amp;$B180&amp;"","ICP#"&amp;J$7&amp;"","Program#"&amp;J$8&amp;"","Movements#"&amp;$E180&amp;"","Data_Category#"&amp;J$3&amp;"","Reporting#"&amp;J$9&amp;"","ECP#"&amp;J$6&amp;""))</f>
        <v>#NAME?</v>
      </c>
      <c r="K180" s="18" t="e">
        <f ca="1">IFERROR([2]!Hsgetvalue(K$12,"Scenario#"&amp;K$2&amp;"","Year#"&amp;K$5&amp;"","Period#"&amp;K$4&amp;"","View#"&amp;K$11&amp;"","Entity#"&amp;$D180&amp;"","Value#"&amp;K$10&amp;"","Account#"&amp;$B180&amp;"","ICP#"&amp;K$7&amp;"","Program#"&amp;K$8&amp;"","Movements#"&amp;$E180&amp;"","Data_Category#"&amp;K$3&amp;"","Reporting#"&amp;K$9&amp;"","ECP#"&amp;K$6&amp;"")/1000000,[2]!Hsgetvalue(K$12,"Scenario#"&amp;K$2&amp;"","Year#"&amp;K$5&amp;"","Period#"&amp;K$4&amp;"","View#"&amp;K$11&amp;"","Entity#"&amp;$D180&amp;"","Value#"&amp;K$10&amp;"","Account#"&amp;$B180&amp;"","ICP#"&amp;K$7&amp;"","Program#"&amp;K$8&amp;"","Movements#"&amp;$E180&amp;"","Data_Category#"&amp;K$3&amp;"","Reporting#"&amp;K$9&amp;"","ECP#"&amp;K$6&amp;""))</f>
        <v>#NAME?</v>
      </c>
      <c r="L180" s="18" t="e">
        <f ca="1">IFERROR([2]!Hsgetvalue(L$12,"Scenario#"&amp;L$2&amp;"","Year#"&amp;L$5&amp;"","Period#"&amp;L$4&amp;"","View#"&amp;L$11&amp;"","Entity#"&amp;$D180&amp;"","Value#"&amp;L$10&amp;"","Account#"&amp;$B180&amp;"","ICP#"&amp;L$7&amp;"","Program#"&amp;L$8&amp;"","Movements#"&amp;$E180&amp;"","Data_Category#"&amp;L$3&amp;"","Reporting#"&amp;L$9&amp;"","ECP#"&amp;L$6&amp;"")/1000000,[2]!Hsgetvalue(L$12,"Scenario#"&amp;L$2&amp;"","Year#"&amp;L$5&amp;"","Period#"&amp;L$4&amp;"","View#"&amp;L$11&amp;"","Entity#"&amp;$D180&amp;"","Value#"&amp;L$10&amp;"","Account#"&amp;$B180&amp;"","ICP#"&amp;L$7&amp;"","Program#"&amp;L$8&amp;"","Movements#"&amp;$E180&amp;"","Data_Category#"&amp;L$3&amp;"","Reporting#"&amp;L$9&amp;"","ECP#"&amp;L$6&amp;""))</f>
        <v>#NAME?</v>
      </c>
      <c r="M180" s="18" t="e">
        <f ca="1">IFERROR([2]!Hsgetvalue(M$12,"Scenario#"&amp;M$2&amp;"","Year#"&amp;M$5&amp;"","Period#"&amp;M$4&amp;"","View#"&amp;M$11&amp;"","Entity#"&amp;$D180&amp;"","Value#"&amp;M$10&amp;"","Account#"&amp;$B180&amp;"","ICP#"&amp;M$7&amp;"","Program#"&amp;M$8&amp;"","Movements#"&amp;$E180&amp;"","Data_Category#"&amp;M$3&amp;"","Reporting#"&amp;M$9&amp;"","ECP#"&amp;M$6&amp;"")/1000000,[2]!Hsgetvalue(M$12,"Scenario#"&amp;M$2&amp;"","Year#"&amp;M$5&amp;"","Period#"&amp;M$4&amp;"","View#"&amp;M$11&amp;"","Entity#"&amp;$D180&amp;"","Value#"&amp;M$10&amp;"","Account#"&amp;$B180&amp;"","ICP#"&amp;M$7&amp;"","Program#"&amp;M$8&amp;"","Movements#"&amp;$E180&amp;"","Data_Category#"&amp;M$3&amp;"","Reporting#"&amp;M$9&amp;"","ECP#"&amp;M$6&amp;""))</f>
        <v>#NAME?</v>
      </c>
    </row>
    <row r="181" spans="2:24" ht="13.15" customHeight="1" thickBot="1" x14ac:dyDescent="0.3">
      <c r="B181" s="12" t="s">
        <v>320</v>
      </c>
      <c r="C181" s="12" t="s">
        <v>321</v>
      </c>
      <c r="D181" s="11" t="s">
        <v>454</v>
      </c>
      <c r="E181" s="11" t="s">
        <v>265</v>
      </c>
      <c r="G181" s="20" t="s">
        <v>357</v>
      </c>
      <c r="H181" s="27" t="e">
        <f ca="1">IFERROR([2]!Hsgetvalue(H$12,"Scenario#"&amp;H$2&amp;"","Year#"&amp;H$5&amp;"","Period#"&amp;H$4&amp;"","View#"&amp;H$11&amp;"","Entity#"&amp;$D181&amp;"","Value#"&amp;H$10&amp;"","Account#"&amp;$B181&amp;"","ICP#"&amp;H$7&amp;"","Program#"&amp;H$8&amp;"","Movements#"&amp;$E181&amp;"","Data_Category#"&amp;H$3&amp;"","Reporting#"&amp;H$9&amp;"","ECP#"&amp;H$6&amp;"")/1000000,[2]!Hsgetvalue(H$12,"Scenario#"&amp;H$2&amp;"","Year#"&amp;H$5&amp;"","Period#"&amp;H$4&amp;"","View#"&amp;H$11&amp;"","Entity#"&amp;$D181&amp;"","Value#"&amp;H$10&amp;"","Account#"&amp;$B181&amp;"","ICP#"&amp;H$7&amp;"","Program#"&amp;H$8&amp;"","Movements#"&amp;$E181&amp;"","Data_Category#"&amp;H$3&amp;"","Reporting#"&amp;H$9&amp;"","ECP#"&amp;H$6&amp;""))</f>
        <v>#NAME?</v>
      </c>
      <c r="I181" s="27" t="e">
        <f ca="1">IFERROR([2]!Hsgetvalue(I$12,"Scenario#"&amp;I$2&amp;"","Year#"&amp;I$5&amp;"","Period#"&amp;I$4&amp;"","View#"&amp;I$11&amp;"","Entity#"&amp;$D181&amp;"","Value#"&amp;I$10&amp;"","Account#"&amp;$B181&amp;"","ICP#"&amp;I$7&amp;"","Program#"&amp;I$8&amp;"","Movements#"&amp;$E181&amp;"","Data_Category#"&amp;I$3&amp;"","Reporting#"&amp;I$9&amp;"","ECP#"&amp;I$6&amp;"")/1000000,[2]!Hsgetvalue(I$12,"Scenario#"&amp;I$2&amp;"","Year#"&amp;I$5&amp;"","Period#"&amp;I$4&amp;"","View#"&amp;I$11&amp;"","Entity#"&amp;$D181&amp;"","Value#"&amp;I$10&amp;"","Account#"&amp;$B181&amp;"","ICP#"&amp;I$7&amp;"","Program#"&amp;I$8&amp;"","Movements#"&amp;$E181&amp;"","Data_Category#"&amp;I$3&amp;"","Reporting#"&amp;I$9&amp;"","ECP#"&amp;I$6&amp;""))</f>
        <v>#NAME?</v>
      </c>
      <c r="J181" s="27" t="e">
        <f ca="1">IFERROR([2]!Hsgetvalue(J$12,"Scenario#"&amp;J$2&amp;"","Year#"&amp;J$5&amp;"","Period#"&amp;J$4&amp;"","View#"&amp;J$11&amp;"","Entity#"&amp;$D181&amp;"","Value#"&amp;J$10&amp;"","Account#"&amp;$B181&amp;"","ICP#"&amp;J$7&amp;"","Program#"&amp;J$8&amp;"","Movements#"&amp;$E181&amp;"","Data_Category#"&amp;J$3&amp;"","Reporting#"&amp;J$9&amp;"","ECP#"&amp;J$6&amp;"")/1000000,[2]!Hsgetvalue(J$12,"Scenario#"&amp;J$2&amp;"","Year#"&amp;J$5&amp;"","Period#"&amp;J$4&amp;"","View#"&amp;J$11&amp;"","Entity#"&amp;$D181&amp;"","Value#"&amp;J$10&amp;"","Account#"&amp;$B181&amp;"","ICP#"&amp;J$7&amp;"","Program#"&amp;J$8&amp;"","Movements#"&amp;$E181&amp;"","Data_Category#"&amp;J$3&amp;"","Reporting#"&amp;J$9&amp;"","ECP#"&amp;J$6&amp;""))</f>
        <v>#NAME?</v>
      </c>
      <c r="K181" s="27" t="e">
        <f ca="1">IFERROR([2]!Hsgetvalue(K$12,"Scenario#"&amp;K$2&amp;"","Year#"&amp;K$5&amp;"","Period#"&amp;K$4&amp;"","View#"&amp;K$11&amp;"","Entity#"&amp;$D181&amp;"","Value#"&amp;K$10&amp;"","Account#"&amp;$B181&amp;"","ICP#"&amp;K$7&amp;"","Program#"&amp;K$8&amp;"","Movements#"&amp;$E181&amp;"","Data_Category#"&amp;K$3&amp;"","Reporting#"&amp;K$9&amp;"","ECP#"&amp;K$6&amp;"")/1000000,[2]!Hsgetvalue(K$12,"Scenario#"&amp;K$2&amp;"","Year#"&amp;K$5&amp;"","Period#"&amp;K$4&amp;"","View#"&amp;K$11&amp;"","Entity#"&amp;$D181&amp;"","Value#"&amp;K$10&amp;"","Account#"&amp;$B181&amp;"","ICP#"&amp;K$7&amp;"","Program#"&amp;K$8&amp;"","Movements#"&amp;$E181&amp;"","Data_Category#"&amp;K$3&amp;"","Reporting#"&amp;K$9&amp;"","ECP#"&amp;K$6&amp;""))</f>
        <v>#NAME?</v>
      </c>
      <c r="L181" s="27" t="e">
        <f ca="1">IFERROR([2]!Hsgetvalue(L$12,"Scenario#"&amp;L$2&amp;"","Year#"&amp;L$5&amp;"","Period#"&amp;L$4&amp;"","View#"&amp;L$11&amp;"","Entity#"&amp;$D181&amp;"","Value#"&amp;L$10&amp;"","Account#"&amp;$B181&amp;"","ICP#"&amp;L$7&amp;"","Program#"&amp;L$8&amp;"","Movements#"&amp;$E181&amp;"","Data_Category#"&amp;L$3&amp;"","Reporting#"&amp;L$9&amp;"","ECP#"&amp;L$6&amp;"")/1000000,[2]!Hsgetvalue(L$12,"Scenario#"&amp;L$2&amp;"","Year#"&amp;L$5&amp;"","Period#"&amp;L$4&amp;"","View#"&amp;L$11&amp;"","Entity#"&amp;$D181&amp;"","Value#"&amp;L$10&amp;"","Account#"&amp;$B181&amp;"","ICP#"&amp;L$7&amp;"","Program#"&amp;L$8&amp;"","Movements#"&amp;$E181&amp;"","Data_Category#"&amp;L$3&amp;"","Reporting#"&amp;L$9&amp;"","ECP#"&amp;L$6&amp;""))</f>
        <v>#NAME?</v>
      </c>
      <c r="M181" s="27" t="e">
        <f ca="1">IFERROR([2]!Hsgetvalue(M$12,"Scenario#"&amp;M$2&amp;"","Year#"&amp;M$5&amp;"","Period#"&amp;M$4&amp;"","View#"&amp;M$11&amp;"","Entity#"&amp;$D181&amp;"","Value#"&amp;M$10&amp;"","Account#"&amp;$B181&amp;"","ICP#"&amp;M$7&amp;"","Program#"&amp;M$8&amp;"","Movements#"&amp;$E181&amp;"","Data_Category#"&amp;M$3&amp;"","Reporting#"&amp;M$9&amp;"","ECP#"&amp;M$6&amp;"")/1000000,[2]!Hsgetvalue(M$12,"Scenario#"&amp;M$2&amp;"","Year#"&amp;M$5&amp;"","Period#"&amp;M$4&amp;"","View#"&amp;M$11&amp;"","Entity#"&amp;$D181&amp;"","Value#"&amp;M$10&amp;"","Account#"&amp;$B181&amp;"","ICP#"&amp;M$7&amp;"","Program#"&amp;M$8&amp;"","Movements#"&amp;$E181&amp;"","Data_Category#"&amp;M$3&amp;"","Reporting#"&amp;M$9&amp;"","ECP#"&amp;M$6&amp;""))</f>
        <v>#NAME?</v>
      </c>
    </row>
    <row r="182" spans="2:24" ht="27" customHeight="1" x14ac:dyDescent="0.25">
      <c r="B182" s="12" t="s">
        <v>322</v>
      </c>
      <c r="C182" s="12" t="s">
        <v>323</v>
      </c>
      <c r="D182" s="11" t="s">
        <v>454</v>
      </c>
      <c r="E182" s="11" t="s">
        <v>265</v>
      </c>
      <c r="G182" s="30" t="s">
        <v>316</v>
      </c>
      <c r="H182" s="108" t="e">
        <f ca="1">IFERROR([2]!Hsgetvalue(H$12,"Scenario#"&amp;H$2&amp;"","Year#"&amp;H$5&amp;"","Period#"&amp;H$4&amp;"","View#"&amp;H$11&amp;"","Entity#"&amp;$D182&amp;"","Value#"&amp;H$10&amp;"","Account#"&amp;$B182&amp;"","ICP#"&amp;H$7&amp;"","Program#"&amp;H$8&amp;"","Movements#"&amp;$E182&amp;"","Data_Category#"&amp;H$3&amp;"","Reporting#"&amp;H$9&amp;"","ECP#"&amp;H$6&amp;"")/1000000,[2]!Hsgetvalue(H$12,"Scenario#"&amp;H$2&amp;"","Year#"&amp;H$5&amp;"","Period#"&amp;H$4&amp;"","View#"&amp;H$11&amp;"","Entity#"&amp;$D182&amp;"","Value#"&amp;H$10&amp;"","Account#"&amp;$B182&amp;"","ICP#"&amp;H$7&amp;"","Program#"&amp;H$8&amp;"","Movements#"&amp;$E182&amp;"","Data_Category#"&amp;H$3&amp;"","Reporting#"&amp;H$9&amp;"","ECP#"&amp;H$6&amp;""))</f>
        <v>#NAME?</v>
      </c>
      <c r="I182" s="108" t="e">
        <f ca="1">IFERROR([2]!Hsgetvalue(I$12,"Scenario#"&amp;I$2&amp;"","Year#"&amp;I$5&amp;"","Period#"&amp;I$4&amp;"","View#"&amp;I$11&amp;"","Entity#"&amp;$D182&amp;"","Value#"&amp;I$10&amp;"","Account#"&amp;$B182&amp;"","ICP#"&amp;I$7&amp;"","Program#"&amp;I$8&amp;"","Movements#"&amp;$E182&amp;"","Data_Category#"&amp;I$3&amp;"","Reporting#"&amp;I$9&amp;"","ECP#"&amp;I$6&amp;"")/1000000,[2]!Hsgetvalue(I$12,"Scenario#"&amp;I$2&amp;"","Year#"&amp;I$5&amp;"","Period#"&amp;I$4&amp;"","View#"&amp;I$11&amp;"","Entity#"&amp;$D182&amp;"","Value#"&amp;I$10&amp;"","Account#"&amp;$B182&amp;"","ICP#"&amp;I$7&amp;"","Program#"&amp;I$8&amp;"","Movements#"&amp;$E182&amp;"","Data_Category#"&amp;I$3&amp;"","Reporting#"&amp;I$9&amp;"","ECP#"&amp;I$6&amp;""))</f>
        <v>#NAME?</v>
      </c>
      <c r="J182" s="108" t="e">
        <f ca="1">IFERROR([2]!Hsgetvalue(J$12,"Scenario#"&amp;J$2&amp;"","Year#"&amp;J$5&amp;"","Period#"&amp;J$4&amp;"","View#"&amp;J$11&amp;"","Entity#"&amp;$D182&amp;"","Value#"&amp;J$10&amp;"","Account#"&amp;$B182&amp;"","ICP#"&amp;J$7&amp;"","Program#"&amp;J$8&amp;"","Movements#"&amp;$E182&amp;"","Data_Category#"&amp;J$3&amp;"","Reporting#"&amp;J$9&amp;"","ECP#"&amp;J$6&amp;"")/1000000,[2]!Hsgetvalue(J$12,"Scenario#"&amp;J$2&amp;"","Year#"&amp;J$5&amp;"","Period#"&amp;J$4&amp;"","View#"&amp;J$11&amp;"","Entity#"&amp;$D182&amp;"","Value#"&amp;J$10&amp;"","Account#"&amp;$B182&amp;"","ICP#"&amp;J$7&amp;"","Program#"&amp;J$8&amp;"","Movements#"&amp;$E182&amp;"","Data_Category#"&amp;J$3&amp;"","Reporting#"&amp;J$9&amp;"","ECP#"&amp;J$6&amp;""))</f>
        <v>#NAME?</v>
      </c>
      <c r="K182" s="108" t="e">
        <f ca="1">IFERROR([2]!Hsgetvalue(K$12,"Scenario#"&amp;K$2&amp;"","Year#"&amp;K$5&amp;"","Period#"&amp;K$4&amp;"","View#"&amp;K$11&amp;"","Entity#"&amp;$D182&amp;"","Value#"&amp;K$10&amp;"","Account#"&amp;$B182&amp;"","ICP#"&amp;K$7&amp;"","Program#"&amp;K$8&amp;"","Movements#"&amp;$E182&amp;"","Data_Category#"&amp;K$3&amp;"","Reporting#"&amp;K$9&amp;"","ECP#"&amp;K$6&amp;"")/1000000,[2]!Hsgetvalue(K$12,"Scenario#"&amp;K$2&amp;"","Year#"&amp;K$5&amp;"","Period#"&amp;K$4&amp;"","View#"&amp;K$11&amp;"","Entity#"&amp;$D182&amp;"","Value#"&amp;K$10&amp;"","Account#"&amp;$B182&amp;"","ICP#"&amp;K$7&amp;"","Program#"&amp;K$8&amp;"","Movements#"&amp;$E182&amp;"","Data_Category#"&amp;K$3&amp;"","Reporting#"&amp;K$9&amp;"","ECP#"&amp;K$6&amp;""))</f>
        <v>#NAME?</v>
      </c>
      <c r="L182" s="108" t="e">
        <f ca="1">IFERROR([2]!Hsgetvalue(L$12,"Scenario#"&amp;L$2&amp;"","Year#"&amp;L$5&amp;"","Period#"&amp;L$4&amp;"","View#"&amp;L$11&amp;"","Entity#"&amp;$D182&amp;"","Value#"&amp;L$10&amp;"","Account#"&amp;$B182&amp;"","ICP#"&amp;L$7&amp;"","Program#"&amp;L$8&amp;"","Movements#"&amp;$E182&amp;"","Data_Category#"&amp;L$3&amp;"","Reporting#"&amp;L$9&amp;"","ECP#"&amp;L$6&amp;"")/1000000,[2]!Hsgetvalue(L$12,"Scenario#"&amp;L$2&amp;"","Year#"&amp;L$5&amp;"","Period#"&amp;L$4&amp;"","View#"&amp;L$11&amp;"","Entity#"&amp;$D182&amp;"","Value#"&amp;L$10&amp;"","Account#"&amp;$B182&amp;"","ICP#"&amp;L$7&amp;"","Program#"&amp;L$8&amp;"","Movements#"&amp;$E182&amp;"","Data_Category#"&amp;L$3&amp;"","Reporting#"&amp;L$9&amp;"","ECP#"&amp;L$6&amp;""))</f>
        <v>#NAME?</v>
      </c>
      <c r="M182" s="108" t="e">
        <f ca="1">IFERROR([2]!Hsgetvalue(M$12,"Scenario#"&amp;M$2&amp;"","Year#"&amp;M$5&amp;"","Period#"&amp;M$4&amp;"","View#"&amp;M$11&amp;"","Entity#"&amp;$D182&amp;"","Value#"&amp;M$10&amp;"","Account#"&amp;$B182&amp;"","ICP#"&amp;M$7&amp;"","Program#"&amp;M$8&amp;"","Movements#"&amp;$E182&amp;"","Data_Category#"&amp;M$3&amp;"","Reporting#"&amp;M$9&amp;"","ECP#"&amp;M$6&amp;"")/1000000,[2]!Hsgetvalue(M$12,"Scenario#"&amp;M$2&amp;"","Year#"&amp;M$5&amp;"","Period#"&amp;M$4&amp;"","View#"&amp;M$11&amp;"","Entity#"&amp;$D182&amp;"","Value#"&amp;M$10&amp;"","Account#"&amp;$B182&amp;"","ICP#"&amp;M$7&amp;"","Program#"&amp;M$8&amp;"","Movements#"&amp;$E182&amp;"","Data_Category#"&amp;M$3&amp;"","Reporting#"&amp;M$9&amp;"","ECP#"&amp;M$6&amp;""))</f>
        <v>#NAME?</v>
      </c>
      <c r="P182" s="45" t="e">
        <f ca="1">SUM(I180:I181)-I182</f>
        <v>#NAME?</v>
      </c>
      <c r="Q182" s="45" t="e">
        <f t="shared" ref="Q182:S182" ca="1" si="31">SUM(J180:J181)-J182</f>
        <v>#NAME?</v>
      </c>
      <c r="R182" s="45" t="e">
        <f t="shared" ca="1" si="31"/>
        <v>#NAME?</v>
      </c>
      <c r="S182" s="45" t="e">
        <f t="shared" ca="1" si="31"/>
        <v>#NAME?</v>
      </c>
      <c r="T182" s="45" t="e">
        <f ca="1">SUM(M180:M181)-M182</f>
        <v>#NAME?</v>
      </c>
    </row>
    <row r="183" spans="2:24" ht="15" customHeight="1" x14ac:dyDescent="0.25">
      <c r="B183" s="12" t="s">
        <v>324</v>
      </c>
      <c r="C183" s="12" t="s">
        <v>325</v>
      </c>
      <c r="D183" s="11" t="s">
        <v>454</v>
      </c>
      <c r="E183" s="11" t="s">
        <v>265</v>
      </c>
      <c r="G183" s="30" t="s">
        <v>326</v>
      </c>
      <c r="H183" s="21" t="e">
        <f ca="1">IFERROR([2]!Hsgetvalue(H$12,"Scenario#"&amp;H$2&amp;"","Year#"&amp;H$5&amp;"","Period#"&amp;H$4&amp;"","View#"&amp;H$11&amp;"","Entity#"&amp;$D183&amp;"","Value#"&amp;H$10&amp;"","Account#"&amp;$B183&amp;"","ICP#"&amp;H$7&amp;"","Program#"&amp;H$8&amp;"","Movements#"&amp;$E183&amp;"","Data_Category#"&amp;H$3&amp;"","Reporting#"&amp;H$9&amp;"","ECP#"&amp;H$6&amp;"")/1000000,[2]!Hsgetvalue(H$12,"Scenario#"&amp;H$2&amp;"","Year#"&amp;H$5&amp;"","Period#"&amp;H$4&amp;"","View#"&amp;H$11&amp;"","Entity#"&amp;$D183&amp;"","Value#"&amp;H$10&amp;"","Account#"&amp;$B183&amp;"","ICP#"&amp;H$7&amp;"","Program#"&amp;H$8&amp;"","Movements#"&amp;$E183&amp;"","Data_Category#"&amp;H$3&amp;"","Reporting#"&amp;H$9&amp;"","ECP#"&amp;H$6&amp;""))</f>
        <v>#NAME?</v>
      </c>
      <c r="I183" s="21" t="e">
        <f ca="1">IFERROR([2]!Hsgetvalue(I$12,"Scenario#"&amp;I$2&amp;"","Year#"&amp;I$5&amp;"","Period#"&amp;I$4&amp;"","View#"&amp;I$11&amp;"","Entity#"&amp;$D183&amp;"","Value#"&amp;I$10&amp;"","Account#"&amp;$B183&amp;"","ICP#"&amp;I$7&amp;"","Program#"&amp;I$8&amp;"","Movements#"&amp;$E183&amp;"","Data_Category#"&amp;I$3&amp;"","Reporting#"&amp;I$9&amp;"","ECP#"&amp;I$6&amp;"")/1000000,[2]!Hsgetvalue(I$12,"Scenario#"&amp;I$2&amp;"","Year#"&amp;I$5&amp;"","Period#"&amp;I$4&amp;"","View#"&amp;I$11&amp;"","Entity#"&amp;$D183&amp;"","Value#"&amp;I$10&amp;"","Account#"&amp;$B183&amp;"","ICP#"&amp;I$7&amp;"","Program#"&amp;I$8&amp;"","Movements#"&amp;$E183&amp;"","Data_Category#"&amp;I$3&amp;"","Reporting#"&amp;I$9&amp;"","ECP#"&amp;I$6&amp;""))</f>
        <v>#NAME?</v>
      </c>
      <c r="J183" s="21" t="e">
        <f ca="1">IFERROR([2]!Hsgetvalue(J$12,"Scenario#"&amp;J$2&amp;"","Year#"&amp;J$5&amp;"","Period#"&amp;J$4&amp;"","View#"&amp;J$11&amp;"","Entity#"&amp;$D183&amp;"","Value#"&amp;J$10&amp;"","Account#"&amp;$B183&amp;"","ICP#"&amp;J$7&amp;"","Program#"&amp;J$8&amp;"","Movements#"&amp;$E183&amp;"","Data_Category#"&amp;J$3&amp;"","Reporting#"&amp;J$9&amp;"","ECP#"&amp;J$6&amp;"")/1000000,[2]!Hsgetvalue(J$12,"Scenario#"&amp;J$2&amp;"","Year#"&amp;J$5&amp;"","Period#"&amp;J$4&amp;"","View#"&amp;J$11&amp;"","Entity#"&amp;$D183&amp;"","Value#"&amp;J$10&amp;"","Account#"&amp;$B183&amp;"","ICP#"&amp;J$7&amp;"","Program#"&amp;J$8&amp;"","Movements#"&amp;$E183&amp;"","Data_Category#"&amp;J$3&amp;"","Reporting#"&amp;J$9&amp;"","ECP#"&amp;J$6&amp;""))-298</f>
        <v>#NAME?</v>
      </c>
      <c r="K183" s="21" t="e">
        <f ca="1">IFERROR([2]!Hsgetvalue(K$12,"Scenario#"&amp;K$2&amp;"","Year#"&amp;K$5&amp;"","Period#"&amp;K$4&amp;"","View#"&amp;K$11&amp;"","Entity#"&amp;$D183&amp;"","Value#"&amp;K$10&amp;"","Account#"&amp;$B183&amp;"","ICP#"&amp;K$7&amp;"","Program#"&amp;K$8&amp;"","Movements#"&amp;$E183&amp;"","Data_Category#"&amp;K$3&amp;"","Reporting#"&amp;K$9&amp;"","ECP#"&amp;K$6&amp;"")/1000000,[2]!Hsgetvalue(K$12,"Scenario#"&amp;K$2&amp;"","Year#"&amp;K$5&amp;"","Period#"&amp;K$4&amp;"","View#"&amp;K$11&amp;"","Entity#"&amp;$D183&amp;"","Value#"&amp;K$10&amp;"","Account#"&amp;$B183&amp;"","ICP#"&amp;K$7&amp;"","Program#"&amp;K$8&amp;"","Movements#"&amp;$E183&amp;"","Data_Category#"&amp;K$3&amp;"","Reporting#"&amp;K$9&amp;"","ECP#"&amp;K$6&amp;""))-93</f>
        <v>#NAME?</v>
      </c>
      <c r="L183" s="21" t="e">
        <f ca="1">IFERROR([2]!Hsgetvalue(L$12,"Scenario#"&amp;L$2&amp;"","Year#"&amp;L$5&amp;"","Period#"&amp;L$4&amp;"","View#"&amp;L$11&amp;"","Entity#"&amp;$D183&amp;"","Value#"&amp;L$10&amp;"","Account#"&amp;$B183&amp;"","ICP#"&amp;L$7&amp;"","Program#"&amp;L$8&amp;"","Movements#"&amp;$E183&amp;"","Data_Category#"&amp;L$3&amp;"","Reporting#"&amp;L$9&amp;"","ECP#"&amp;L$6&amp;"")/1000000,[2]!Hsgetvalue(L$12,"Scenario#"&amp;L$2&amp;"","Year#"&amp;L$5&amp;"","Period#"&amp;L$4&amp;"","View#"&amp;L$11&amp;"","Entity#"&amp;$D183&amp;"","Value#"&amp;L$10&amp;"","Account#"&amp;$B183&amp;"","ICP#"&amp;L$7&amp;"","Program#"&amp;L$8&amp;"","Movements#"&amp;$E183&amp;"","Data_Category#"&amp;L$3&amp;"","Reporting#"&amp;L$9&amp;"","ECP#"&amp;L$6&amp;""))-44</f>
        <v>#NAME?</v>
      </c>
      <c r="M183" s="21" t="e">
        <f ca="1">IFERROR([2]!Hsgetvalue(M$12,"Scenario#"&amp;M$2&amp;"","Year#"&amp;M$5&amp;"","Period#"&amp;M$4&amp;"","View#"&amp;M$11&amp;"","Entity#"&amp;$D183&amp;"","Value#"&amp;M$10&amp;"","Account#"&amp;$B183&amp;"","ICP#"&amp;M$7&amp;"","Program#"&amp;M$8&amp;"","Movements#"&amp;$E183&amp;"","Data_Category#"&amp;M$3&amp;"","Reporting#"&amp;M$9&amp;"","ECP#"&amp;M$6&amp;"")/1000000,[2]!Hsgetvalue(M$12,"Scenario#"&amp;M$2&amp;"","Year#"&amp;M$5&amp;"","Period#"&amp;M$4&amp;"","View#"&amp;M$11&amp;"","Entity#"&amp;$D183&amp;"","Value#"&amp;M$10&amp;"","Account#"&amp;$B183&amp;"","ICP#"&amp;M$7&amp;"","Program#"&amp;M$8&amp;"","Movements#"&amp;$E183&amp;"","Data_Category#"&amp;M$3&amp;"","Reporting#"&amp;M$9&amp;"","ECP#"&amp;M$6&amp;""))-1</f>
        <v>#NAME?</v>
      </c>
      <c r="P183" s="45" t="e">
        <f ca="1">I172+I177+I182-I183</f>
        <v>#NAME?</v>
      </c>
      <c r="Q183" s="45" t="e">
        <f t="shared" ref="Q183:S183" ca="1" si="32">J172+J177+J182-J183</f>
        <v>#NAME?</v>
      </c>
      <c r="R183" s="45" t="e">
        <f t="shared" ca="1" si="32"/>
        <v>#NAME?</v>
      </c>
      <c r="S183" s="45" t="e">
        <f t="shared" ca="1" si="32"/>
        <v>#NAME?</v>
      </c>
      <c r="T183" s="45" t="e">
        <f ca="1">M172+M177+M182-M183</f>
        <v>#NAME?</v>
      </c>
    </row>
    <row r="184" spans="2:24" ht="6" customHeight="1" x14ac:dyDescent="0.25">
      <c r="B184" s="12" t="s">
        <v>68</v>
      </c>
      <c r="C184" s="12"/>
      <c r="D184" s="11"/>
      <c r="E184" s="11"/>
      <c r="G184" s="20"/>
      <c r="H184" s="24"/>
      <c r="I184" s="24"/>
      <c r="J184" s="24"/>
      <c r="K184" s="24"/>
      <c r="L184" s="24"/>
      <c r="M184" s="24"/>
    </row>
    <row r="185" spans="2:24" ht="15" customHeight="1" x14ac:dyDescent="0.25">
      <c r="B185" s="12" t="s">
        <v>68</v>
      </c>
      <c r="C185" s="12"/>
      <c r="D185" s="11"/>
      <c r="E185" s="11"/>
      <c r="G185" s="125" t="s">
        <v>327</v>
      </c>
      <c r="H185" s="24"/>
      <c r="I185" s="24"/>
      <c r="J185" s="24"/>
      <c r="K185" s="24"/>
      <c r="L185" s="24"/>
      <c r="M185" s="24"/>
    </row>
    <row r="186" spans="2:24" ht="12" customHeight="1" x14ac:dyDescent="0.25">
      <c r="B186" s="12" t="s">
        <v>328</v>
      </c>
      <c r="C186" s="12" t="s">
        <v>229</v>
      </c>
      <c r="D186" s="11" t="s">
        <v>454</v>
      </c>
      <c r="E186" s="11" t="s">
        <v>265</v>
      </c>
      <c r="G186" s="20" t="s">
        <v>229</v>
      </c>
      <c r="H186" s="18" t="e">
        <f ca="1">IFERROR([2]!Hsgetvalue(H$12,"Scenario#"&amp;H$2&amp;"","Year#"&amp;H$5&amp;"","Period#"&amp;H$4&amp;"","View#"&amp;H$11&amp;"","Entity#"&amp;$D186&amp;"","Value#"&amp;H$10&amp;"","Account#"&amp;$B186&amp;"","ICP#"&amp;H$7&amp;"","Program#"&amp;H$8&amp;"","Movements#"&amp;$E186&amp;"","Data_Category#"&amp;H$3&amp;"","Reporting#"&amp;H$9&amp;"","ECP#"&amp;H$6&amp;"")/1000000,[2]!Hsgetvalue(H$12,"Scenario#"&amp;H$2&amp;"","Year#"&amp;H$5&amp;"","Period#"&amp;H$4&amp;"","View#"&amp;H$11&amp;"","Entity#"&amp;$D186&amp;"","Value#"&amp;H$10&amp;"","Account#"&amp;$B186&amp;"","ICP#"&amp;H$7&amp;"","Program#"&amp;H$8&amp;"","Movements#"&amp;$E186&amp;"","Data_Category#"&amp;H$3&amp;"","Reporting#"&amp;H$9&amp;"","ECP#"&amp;H$6&amp;""))</f>
        <v>#NAME?</v>
      </c>
      <c r="I186" s="18" t="e">
        <f ca="1">IFERROR([2]!Hsgetvalue(I$12,"Scenario#"&amp;I$2&amp;"","Year#"&amp;I$5&amp;"","Period#"&amp;I$4&amp;"","View#"&amp;I$11&amp;"","Entity#"&amp;$D186&amp;"","Value#"&amp;I$10&amp;"","Account#"&amp;$B186&amp;"","ICP#"&amp;I$7&amp;"","Program#"&amp;I$8&amp;"","Movements#"&amp;$E186&amp;"","Data_Category#"&amp;I$3&amp;"","Reporting#"&amp;I$9&amp;"","ECP#"&amp;I$6&amp;"")/1000000,[2]!Hsgetvalue(I$12,"Scenario#"&amp;I$2&amp;"","Year#"&amp;I$5&amp;"","Period#"&amp;I$4&amp;"","View#"&amp;I$11&amp;"","Entity#"&amp;$D186&amp;"","Value#"&amp;I$10&amp;"","Account#"&amp;$B186&amp;"","ICP#"&amp;I$7&amp;"","Program#"&amp;I$8&amp;"","Movements#"&amp;$E186&amp;"","Data_Category#"&amp;I$3&amp;"","Reporting#"&amp;I$9&amp;"","ECP#"&amp;I$6&amp;""))</f>
        <v>#NAME?</v>
      </c>
      <c r="J186" s="18" t="e">
        <f ca="1">IFERROR([2]!Hsgetvalue(J$12,"Scenario#"&amp;J$2&amp;"","Year#"&amp;J$5&amp;"","Period#"&amp;J$4&amp;"","View#"&amp;J$11&amp;"","Entity#"&amp;$D186&amp;"","Value#"&amp;J$10&amp;"","Account#"&amp;$B186&amp;"","ICP#"&amp;J$7&amp;"","Program#"&amp;J$8&amp;"","Movements#"&amp;$E186&amp;"","Data_Category#"&amp;J$3&amp;"","Reporting#"&amp;J$9&amp;"","ECP#"&amp;J$6&amp;"")/1000000,[2]!Hsgetvalue(J$12,"Scenario#"&amp;J$2&amp;"","Year#"&amp;J$5&amp;"","Period#"&amp;J$4&amp;"","View#"&amp;J$11&amp;"","Entity#"&amp;$D186&amp;"","Value#"&amp;J$10&amp;"","Account#"&amp;$B186&amp;"","ICP#"&amp;J$7&amp;"","Program#"&amp;J$8&amp;"","Movements#"&amp;$E186&amp;"","Data_Category#"&amp;J$3&amp;"","Reporting#"&amp;J$9&amp;"","ECP#"&amp;J$6&amp;""))</f>
        <v>#NAME?</v>
      </c>
      <c r="K186" s="18" t="e">
        <f ca="1">IFERROR([2]!Hsgetvalue(K$12,"Scenario#"&amp;K$2&amp;"","Year#"&amp;K$5&amp;"","Period#"&amp;K$4&amp;"","View#"&amp;K$11&amp;"","Entity#"&amp;$D186&amp;"","Value#"&amp;K$10&amp;"","Account#"&amp;$B186&amp;"","ICP#"&amp;K$7&amp;"","Program#"&amp;K$8&amp;"","Movements#"&amp;$E186&amp;"","Data_Category#"&amp;K$3&amp;"","Reporting#"&amp;K$9&amp;"","ECP#"&amp;K$6&amp;"")/1000000,[2]!Hsgetvalue(K$12,"Scenario#"&amp;K$2&amp;"","Year#"&amp;K$5&amp;"","Period#"&amp;K$4&amp;"","View#"&amp;K$11&amp;"","Entity#"&amp;$D186&amp;"","Value#"&amp;K$10&amp;"","Account#"&amp;$B186&amp;"","ICP#"&amp;K$7&amp;"","Program#"&amp;K$8&amp;"","Movements#"&amp;$E186&amp;"","Data_Category#"&amp;K$3&amp;"","Reporting#"&amp;K$9&amp;"","ECP#"&amp;K$6&amp;""))+100</f>
        <v>#NAME?</v>
      </c>
      <c r="L186" s="18" t="e">
        <f ca="1">IFERROR([2]!Hsgetvalue(L$12,"Scenario#"&amp;L$2&amp;"","Year#"&amp;L$5&amp;"","Period#"&amp;L$4&amp;"","View#"&amp;L$11&amp;"","Entity#"&amp;$D186&amp;"","Value#"&amp;L$10&amp;"","Account#"&amp;$B186&amp;"","ICP#"&amp;L$7&amp;"","Program#"&amp;L$8&amp;"","Movements#"&amp;$E186&amp;"","Data_Category#"&amp;L$3&amp;"","Reporting#"&amp;L$9&amp;"","ECP#"&amp;L$6&amp;"")/1000000,[2]!Hsgetvalue(L$12,"Scenario#"&amp;L$2&amp;"","Year#"&amp;L$5&amp;"","Period#"&amp;L$4&amp;"","View#"&amp;L$11&amp;"","Entity#"&amp;$D186&amp;"","Value#"&amp;L$10&amp;"","Account#"&amp;$B186&amp;"","ICP#"&amp;L$7&amp;"","Program#"&amp;L$8&amp;"","Movements#"&amp;$E186&amp;"","Data_Category#"&amp;L$3&amp;"","Reporting#"&amp;L$9&amp;"","ECP#"&amp;L$6&amp;""))</f>
        <v>#NAME?</v>
      </c>
      <c r="M186" s="18" t="e">
        <f ca="1">IFERROR([2]!Hsgetvalue(M$12,"Scenario#"&amp;M$2&amp;"","Year#"&amp;M$5&amp;"","Period#"&amp;M$4&amp;"","View#"&amp;M$11&amp;"","Entity#"&amp;$D186&amp;"","Value#"&amp;M$10&amp;"","Account#"&amp;$B186&amp;"","ICP#"&amp;M$7&amp;"","Program#"&amp;M$8&amp;"","Movements#"&amp;$E186&amp;"","Data_Category#"&amp;M$3&amp;"","Reporting#"&amp;M$9&amp;"","ECP#"&amp;M$6&amp;"")/1000000,[2]!Hsgetvalue(M$12,"Scenario#"&amp;M$2&amp;"","Year#"&amp;M$5&amp;"","Period#"&amp;M$4&amp;"","View#"&amp;M$11&amp;"","Entity#"&amp;$D186&amp;"","Value#"&amp;M$10&amp;"","Account#"&amp;$B186&amp;"","ICP#"&amp;M$7&amp;"","Program#"&amp;M$8&amp;"","Movements#"&amp;$E186&amp;"","Data_Category#"&amp;M$3&amp;"","Reporting#"&amp;M$9&amp;"","ECP#"&amp;M$6&amp;""))</f>
        <v>#NAME?</v>
      </c>
    </row>
    <row r="187" spans="2:24" ht="12" customHeight="1" x14ac:dyDescent="0.25">
      <c r="B187" s="12" t="s">
        <v>329</v>
      </c>
      <c r="C187" s="12" t="s">
        <v>330</v>
      </c>
      <c r="D187" s="11" t="s">
        <v>454</v>
      </c>
      <c r="E187" s="11" t="s">
        <v>265</v>
      </c>
      <c r="G187" s="20" t="s">
        <v>330</v>
      </c>
      <c r="H187" s="18" t="e">
        <f ca="1">IFERROR([2]!Hsgetvalue(H$12,"Scenario#"&amp;H$2&amp;"","Year#"&amp;H$5&amp;"","Period#"&amp;H$4&amp;"","View#"&amp;H$11&amp;"","Entity#"&amp;$D187&amp;"","Value#"&amp;H$10&amp;"","Account#"&amp;$B187&amp;"","ICP#"&amp;H$7&amp;"","Program#"&amp;H$8&amp;"","Movements#"&amp;$E187&amp;"","Data_Category#"&amp;H$3&amp;"","Reporting#"&amp;H$9&amp;"","ECP#"&amp;H$6&amp;"")/1000000,[2]!Hsgetvalue(H$12,"Scenario#"&amp;H$2&amp;"","Year#"&amp;H$5&amp;"","Period#"&amp;H$4&amp;"","View#"&amp;H$11&amp;"","Entity#"&amp;$D187&amp;"","Value#"&amp;H$10&amp;"","Account#"&amp;$B187&amp;"","ICP#"&amp;H$7&amp;"","Program#"&amp;H$8&amp;"","Movements#"&amp;$E187&amp;"","Data_Category#"&amp;H$3&amp;"","Reporting#"&amp;H$9&amp;"","ECP#"&amp;H$6&amp;""))</f>
        <v>#NAME?</v>
      </c>
      <c r="I187" s="18" t="e">
        <f ca="1">IFERROR([2]!Hsgetvalue(I$12,"Scenario#"&amp;I$2&amp;"","Year#"&amp;I$5&amp;"","Period#"&amp;I$4&amp;"","View#"&amp;I$11&amp;"","Entity#"&amp;$D187&amp;"","Value#"&amp;I$10&amp;"","Account#"&amp;$B187&amp;"","ICP#"&amp;I$7&amp;"","Program#"&amp;I$8&amp;"","Movements#"&amp;$E187&amp;"","Data_Category#"&amp;I$3&amp;"","Reporting#"&amp;I$9&amp;"","ECP#"&amp;I$6&amp;"")/1000000,[2]!Hsgetvalue(I$12,"Scenario#"&amp;I$2&amp;"","Year#"&amp;I$5&amp;"","Period#"&amp;I$4&amp;"","View#"&amp;I$11&amp;"","Entity#"&amp;$D187&amp;"","Value#"&amp;I$10&amp;"","Account#"&amp;$B187&amp;"","ICP#"&amp;I$7&amp;"","Program#"&amp;I$8&amp;"","Movements#"&amp;$E187&amp;"","Data_Category#"&amp;I$3&amp;"","Reporting#"&amp;I$9&amp;"","ECP#"&amp;I$6&amp;""))</f>
        <v>#NAME?</v>
      </c>
      <c r="J187" s="18" t="e">
        <f ca="1">IFERROR([2]!Hsgetvalue(J$12,"Scenario#"&amp;J$2&amp;"","Year#"&amp;J$5&amp;"","Period#"&amp;J$4&amp;"","View#"&amp;J$11&amp;"","Entity#"&amp;$D187&amp;"","Value#"&amp;J$10&amp;"","Account#"&amp;$B187&amp;"","ICP#"&amp;J$7&amp;"","Program#"&amp;J$8&amp;"","Movements#"&amp;$E187&amp;"","Data_Category#"&amp;J$3&amp;"","Reporting#"&amp;J$9&amp;"","ECP#"&amp;J$6&amp;"")/1000000,[2]!Hsgetvalue(J$12,"Scenario#"&amp;J$2&amp;"","Year#"&amp;J$5&amp;"","Period#"&amp;J$4&amp;"","View#"&amp;J$11&amp;"","Entity#"&amp;$D187&amp;"","Value#"&amp;J$10&amp;"","Account#"&amp;$B187&amp;"","ICP#"&amp;J$7&amp;"","Program#"&amp;J$8&amp;"","Movements#"&amp;$E187&amp;"","Data_Category#"&amp;J$3&amp;"","Reporting#"&amp;J$9&amp;"","ECP#"&amp;J$6&amp;""))</f>
        <v>#NAME?</v>
      </c>
      <c r="K187" s="18" t="e">
        <f ca="1">IFERROR([2]!Hsgetvalue(K$12,"Scenario#"&amp;K$2&amp;"","Year#"&amp;K$5&amp;"","Period#"&amp;K$4&amp;"","View#"&amp;K$11&amp;"","Entity#"&amp;$D187&amp;"","Value#"&amp;K$10&amp;"","Account#"&amp;$B187&amp;"","ICP#"&amp;K$7&amp;"","Program#"&amp;K$8&amp;"","Movements#"&amp;$E187&amp;"","Data_Category#"&amp;K$3&amp;"","Reporting#"&amp;K$9&amp;"","ECP#"&amp;K$6&amp;"")/1000000,[2]!Hsgetvalue(K$12,"Scenario#"&amp;K$2&amp;"","Year#"&amp;K$5&amp;"","Period#"&amp;K$4&amp;"","View#"&amp;K$11&amp;"","Entity#"&amp;$D187&amp;"","Value#"&amp;K$10&amp;"","Account#"&amp;$B187&amp;"","ICP#"&amp;K$7&amp;"","Program#"&amp;K$8&amp;"","Movements#"&amp;$E187&amp;"","Data_Category#"&amp;K$3&amp;"","Reporting#"&amp;K$9&amp;"","ECP#"&amp;K$6&amp;""))</f>
        <v>#NAME?</v>
      </c>
      <c r="L187" s="18" t="e">
        <f ca="1">IFERROR([2]!Hsgetvalue(L$12,"Scenario#"&amp;L$2&amp;"","Year#"&amp;L$5&amp;"","Period#"&amp;L$4&amp;"","View#"&amp;L$11&amp;"","Entity#"&amp;$D187&amp;"","Value#"&amp;L$10&amp;"","Account#"&amp;$B187&amp;"","ICP#"&amp;L$7&amp;"","Program#"&amp;L$8&amp;"","Movements#"&amp;$E187&amp;"","Data_Category#"&amp;L$3&amp;"","Reporting#"&amp;L$9&amp;"","ECP#"&amp;L$6&amp;"")/1000000,[2]!Hsgetvalue(L$12,"Scenario#"&amp;L$2&amp;"","Year#"&amp;L$5&amp;"","Period#"&amp;L$4&amp;"","View#"&amp;L$11&amp;"","Entity#"&amp;$D187&amp;"","Value#"&amp;L$10&amp;"","Account#"&amp;$B187&amp;"","ICP#"&amp;L$7&amp;"","Program#"&amp;L$8&amp;"","Movements#"&amp;$E187&amp;"","Data_Category#"&amp;L$3&amp;"","Reporting#"&amp;L$9&amp;"","ECP#"&amp;L$6&amp;""))</f>
        <v>#NAME?</v>
      </c>
      <c r="M187" s="18" t="e">
        <f ca="1">IFERROR([2]!Hsgetvalue(M$12,"Scenario#"&amp;M$2&amp;"","Year#"&amp;M$5&amp;"","Period#"&amp;M$4&amp;"","View#"&amp;M$11&amp;"","Entity#"&amp;$D187&amp;"","Value#"&amp;M$10&amp;"","Account#"&amp;$B187&amp;"","ICP#"&amp;M$7&amp;"","Program#"&amp;M$8&amp;"","Movements#"&amp;$E187&amp;"","Data_Category#"&amp;M$3&amp;"","Reporting#"&amp;M$9&amp;"","ECP#"&amp;M$6&amp;"")/1000000,[2]!Hsgetvalue(M$12,"Scenario#"&amp;M$2&amp;"","Year#"&amp;M$5&amp;"","Period#"&amp;M$4&amp;"","View#"&amp;M$11&amp;"","Entity#"&amp;$D187&amp;"","Value#"&amp;M$10&amp;"","Account#"&amp;$B187&amp;"","ICP#"&amp;M$7&amp;"","Program#"&amp;M$8&amp;"","Movements#"&amp;$E187&amp;"","Data_Category#"&amp;M$3&amp;"","Reporting#"&amp;M$9&amp;"","ECP#"&amp;M$6&amp;""))</f>
        <v>#NAME?</v>
      </c>
    </row>
    <row r="188" spans="2:24" ht="12" customHeight="1" x14ac:dyDescent="0.25">
      <c r="B188" s="12" t="s">
        <v>331</v>
      </c>
      <c r="C188" s="12" t="s">
        <v>332</v>
      </c>
      <c r="D188" s="11" t="s">
        <v>454</v>
      </c>
      <c r="E188" s="11" t="s">
        <v>265</v>
      </c>
      <c r="G188" s="20" t="s">
        <v>332</v>
      </c>
      <c r="H188" s="18" t="e">
        <f ca="1">IFERROR([2]!Hsgetvalue(H$12,"Scenario#"&amp;H$2&amp;"","Year#"&amp;H$5&amp;"","Period#"&amp;H$4&amp;"","View#"&amp;H$11&amp;"","Entity#"&amp;$D188&amp;"","Value#"&amp;H$10&amp;"","Account#"&amp;$B188&amp;"","ICP#"&amp;H$7&amp;"","Program#"&amp;H$8&amp;"","Movements#"&amp;$E188&amp;"","Data_Category#"&amp;H$3&amp;"","Reporting#"&amp;H$9&amp;"","ECP#"&amp;H$6&amp;"")/1000000,[2]!Hsgetvalue(H$12,"Scenario#"&amp;H$2&amp;"","Year#"&amp;H$5&amp;"","Period#"&amp;H$4&amp;"","View#"&amp;H$11&amp;"","Entity#"&amp;$D188&amp;"","Value#"&amp;H$10&amp;"","Account#"&amp;$B188&amp;"","ICP#"&amp;H$7&amp;"","Program#"&amp;H$8&amp;"","Movements#"&amp;$E188&amp;"","Data_Category#"&amp;H$3&amp;"","Reporting#"&amp;H$9&amp;"","ECP#"&amp;H$6&amp;""))</f>
        <v>#NAME?</v>
      </c>
      <c r="I188" s="18" t="e">
        <f ca="1">IFERROR([2]!Hsgetvalue(I$12,"Scenario#"&amp;I$2&amp;"","Year#"&amp;I$5&amp;"","Period#"&amp;I$4&amp;"","View#"&amp;I$11&amp;"","Entity#"&amp;$D188&amp;"","Value#"&amp;I$10&amp;"","Account#"&amp;$B188&amp;"","ICP#"&amp;I$7&amp;"","Program#"&amp;I$8&amp;"","Movements#"&amp;$E188&amp;"","Data_Category#"&amp;I$3&amp;"","Reporting#"&amp;I$9&amp;"","ECP#"&amp;I$6&amp;"")/1000000,[2]!Hsgetvalue(I$12,"Scenario#"&amp;I$2&amp;"","Year#"&amp;I$5&amp;"","Period#"&amp;I$4&amp;"","View#"&amp;I$11&amp;"","Entity#"&amp;$D188&amp;"","Value#"&amp;I$10&amp;"","Account#"&amp;$B188&amp;"","ICP#"&amp;I$7&amp;"","Program#"&amp;I$8&amp;"","Movements#"&amp;$E188&amp;"","Data_Category#"&amp;I$3&amp;"","Reporting#"&amp;I$9&amp;"","ECP#"&amp;I$6&amp;""))</f>
        <v>#NAME?</v>
      </c>
      <c r="J188" s="18" t="e">
        <f ca="1">IFERROR([2]!Hsgetvalue(J$12,"Scenario#"&amp;J$2&amp;"","Year#"&amp;J$5&amp;"","Period#"&amp;J$4&amp;"","View#"&amp;J$11&amp;"","Entity#"&amp;$D188&amp;"","Value#"&amp;J$10&amp;"","Account#"&amp;$B188&amp;"","ICP#"&amp;J$7&amp;"","Program#"&amp;J$8&amp;"","Movements#"&amp;$E188&amp;"","Data_Category#"&amp;J$3&amp;"","Reporting#"&amp;J$9&amp;"","ECP#"&amp;J$6&amp;"")/1000000,[2]!Hsgetvalue(J$12,"Scenario#"&amp;J$2&amp;"","Year#"&amp;J$5&amp;"","Period#"&amp;J$4&amp;"","View#"&amp;J$11&amp;"","Entity#"&amp;$D188&amp;"","Value#"&amp;J$10&amp;"","Account#"&amp;$B188&amp;"","ICP#"&amp;J$7&amp;"","Program#"&amp;J$8&amp;"","Movements#"&amp;$E188&amp;"","Data_Category#"&amp;J$3&amp;"","Reporting#"&amp;J$9&amp;"","ECP#"&amp;J$6&amp;""))</f>
        <v>#NAME?</v>
      </c>
      <c r="K188" s="18" t="e">
        <f ca="1">IFERROR([2]!Hsgetvalue(K$12,"Scenario#"&amp;K$2&amp;"","Year#"&amp;K$5&amp;"","Period#"&amp;K$4&amp;"","View#"&amp;K$11&amp;"","Entity#"&amp;$D188&amp;"","Value#"&amp;K$10&amp;"","Account#"&amp;$B188&amp;"","ICP#"&amp;K$7&amp;"","Program#"&amp;K$8&amp;"","Movements#"&amp;$E188&amp;"","Data_Category#"&amp;K$3&amp;"","Reporting#"&amp;K$9&amp;"","ECP#"&amp;K$6&amp;"")/1000000,[2]!Hsgetvalue(K$12,"Scenario#"&amp;K$2&amp;"","Year#"&amp;K$5&amp;"","Period#"&amp;K$4&amp;"","View#"&amp;K$11&amp;"","Entity#"&amp;$D188&amp;"","Value#"&amp;K$10&amp;"","Account#"&amp;$B188&amp;"","ICP#"&amp;K$7&amp;"","Program#"&amp;K$8&amp;"","Movements#"&amp;$E188&amp;"","Data_Category#"&amp;K$3&amp;"","Reporting#"&amp;K$9&amp;"","ECP#"&amp;K$6&amp;""))</f>
        <v>#NAME?</v>
      </c>
      <c r="L188" s="18" t="e">
        <f ca="1">IFERROR([2]!Hsgetvalue(L$12,"Scenario#"&amp;L$2&amp;"","Year#"&amp;L$5&amp;"","Period#"&amp;L$4&amp;"","View#"&amp;L$11&amp;"","Entity#"&amp;$D188&amp;"","Value#"&amp;L$10&amp;"","Account#"&amp;$B188&amp;"","ICP#"&amp;L$7&amp;"","Program#"&amp;L$8&amp;"","Movements#"&amp;$E188&amp;"","Data_Category#"&amp;L$3&amp;"","Reporting#"&amp;L$9&amp;"","ECP#"&amp;L$6&amp;"")/1000000,[2]!Hsgetvalue(L$12,"Scenario#"&amp;L$2&amp;"","Year#"&amp;L$5&amp;"","Period#"&amp;L$4&amp;"","View#"&amp;L$11&amp;"","Entity#"&amp;$D188&amp;"","Value#"&amp;L$10&amp;"","Account#"&amp;$B188&amp;"","ICP#"&amp;L$7&amp;"","Program#"&amp;L$8&amp;"","Movements#"&amp;$E188&amp;"","Data_Category#"&amp;L$3&amp;"","Reporting#"&amp;L$9&amp;"","ECP#"&amp;L$6&amp;""))</f>
        <v>#NAME?</v>
      </c>
      <c r="M188" s="18" t="e">
        <f ca="1">IFERROR([2]!Hsgetvalue(M$12,"Scenario#"&amp;M$2&amp;"","Year#"&amp;M$5&amp;"","Period#"&amp;M$4&amp;"","View#"&amp;M$11&amp;"","Entity#"&amp;$D188&amp;"","Value#"&amp;M$10&amp;"","Account#"&amp;$B188&amp;"","ICP#"&amp;M$7&amp;"","Program#"&amp;M$8&amp;"","Movements#"&amp;$E188&amp;"","Data_Category#"&amp;M$3&amp;"","Reporting#"&amp;M$9&amp;"","ECP#"&amp;M$6&amp;"")/1000000,[2]!Hsgetvalue(M$12,"Scenario#"&amp;M$2&amp;"","Year#"&amp;M$5&amp;"","Period#"&amp;M$4&amp;"","View#"&amp;M$11&amp;"","Entity#"&amp;$D188&amp;"","Value#"&amp;M$10&amp;"","Account#"&amp;$B188&amp;"","ICP#"&amp;M$7&amp;"","Program#"&amp;M$8&amp;"","Movements#"&amp;$E188&amp;"","Data_Category#"&amp;M$3&amp;"","Reporting#"&amp;M$9&amp;"","ECP#"&amp;M$6&amp;""))</f>
        <v>#NAME?</v>
      </c>
    </row>
    <row r="189" spans="2:24" ht="12" customHeight="1" x14ac:dyDescent="0.25">
      <c r="B189" s="12" t="s">
        <v>333</v>
      </c>
      <c r="C189" s="12" t="s">
        <v>334</v>
      </c>
      <c r="D189" s="11" t="s">
        <v>454</v>
      </c>
      <c r="E189" s="11" t="s">
        <v>265</v>
      </c>
      <c r="G189" s="20" t="s">
        <v>334</v>
      </c>
      <c r="H189" s="18" t="e">
        <f ca="1">IFERROR([2]!Hsgetvalue(H$12,"Scenario#"&amp;H$2&amp;"","Year#"&amp;H$5&amp;"","Period#"&amp;H$4&amp;"","View#"&amp;H$11&amp;"","Entity#"&amp;$D189&amp;"","Value#"&amp;H$10&amp;"","Account#"&amp;$B189&amp;"","ICP#"&amp;H$7&amp;"","Program#"&amp;H$8&amp;"","Movements#"&amp;$E189&amp;"","Data_Category#"&amp;H$3&amp;"","Reporting#"&amp;H$9&amp;"","ECP#"&amp;H$6&amp;"")/1000000,[2]!Hsgetvalue(H$12,"Scenario#"&amp;H$2&amp;"","Year#"&amp;H$5&amp;"","Period#"&amp;H$4&amp;"","View#"&amp;H$11&amp;"","Entity#"&amp;$D189&amp;"","Value#"&amp;H$10&amp;"","Account#"&amp;$B189&amp;"","ICP#"&amp;H$7&amp;"","Program#"&amp;H$8&amp;"","Movements#"&amp;$E189&amp;"","Data_Category#"&amp;H$3&amp;"","Reporting#"&amp;H$9&amp;"","ECP#"&amp;H$6&amp;""))</f>
        <v>#NAME?</v>
      </c>
      <c r="I189" s="18" t="e">
        <f ca="1">IFERROR([2]!Hsgetvalue(I$12,"Scenario#"&amp;I$2&amp;"","Year#"&amp;I$5&amp;"","Period#"&amp;I$4&amp;"","View#"&amp;I$11&amp;"","Entity#"&amp;$D189&amp;"","Value#"&amp;I$10&amp;"","Account#"&amp;$B189&amp;"","ICP#"&amp;I$7&amp;"","Program#"&amp;I$8&amp;"","Movements#"&amp;$E189&amp;"","Data_Category#"&amp;I$3&amp;"","Reporting#"&amp;I$9&amp;"","ECP#"&amp;I$6&amp;"")/1000000,[2]!Hsgetvalue(I$12,"Scenario#"&amp;I$2&amp;"","Year#"&amp;I$5&amp;"","Period#"&amp;I$4&amp;"","View#"&amp;I$11&amp;"","Entity#"&amp;$D189&amp;"","Value#"&amp;I$10&amp;"","Account#"&amp;$B189&amp;"","ICP#"&amp;I$7&amp;"","Program#"&amp;I$8&amp;"","Movements#"&amp;$E189&amp;"","Data_Category#"&amp;I$3&amp;"","Reporting#"&amp;I$9&amp;"","ECP#"&amp;I$6&amp;""))</f>
        <v>#NAME?</v>
      </c>
      <c r="J189" s="18" t="e">
        <f ca="1">IFERROR([2]!Hsgetvalue(J$12,"Scenario#"&amp;J$2&amp;"","Year#"&amp;J$5&amp;"","Period#"&amp;J$4&amp;"","View#"&amp;J$11&amp;"","Entity#"&amp;$D189&amp;"","Value#"&amp;J$10&amp;"","Account#"&amp;$B189&amp;"","ICP#"&amp;J$7&amp;"","Program#"&amp;J$8&amp;"","Movements#"&amp;$E189&amp;"","Data_Category#"&amp;J$3&amp;"","Reporting#"&amp;J$9&amp;"","ECP#"&amp;J$6&amp;"")/1000000,[2]!Hsgetvalue(J$12,"Scenario#"&amp;J$2&amp;"","Year#"&amp;J$5&amp;"","Period#"&amp;J$4&amp;"","View#"&amp;J$11&amp;"","Entity#"&amp;$D189&amp;"","Value#"&amp;J$10&amp;"","Account#"&amp;$B189&amp;"","ICP#"&amp;J$7&amp;"","Program#"&amp;J$8&amp;"","Movements#"&amp;$E189&amp;"","Data_Category#"&amp;J$3&amp;"","Reporting#"&amp;J$9&amp;"","ECP#"&amp;J$6&amp;""))</f>
        <v>#NAME?</v>
      </c>
      <c r="K189" s="18" t="e">
        <f ca="1">IFERROR([2]!Hsgetvalue(K$12,"Scenario#"&amp;K$2&amp;"","Year#"&amp;K$5&amp;"","Period#"&amp;K$4&amp;"","View#"&amp;K$11&amp;"","Entity#"&amp;$D189&amp;"","Value#"&amp;K$10&amp;"","Account#"&amp;$B189&amp;"","ICP#"&amp;K$7&amp;"","Program#"&amp;K$8&amp;"","Movements#"&amp;$E189&amp;"","Data_Category#"&amp;K$3&amp;"","Reporting#"&amp;K$9&amp;"","ECP#"&amp;K$6&amp;"")/1000000,[2]!Hsgetvalue(K$12,"Scenario#"&amp;K$2&amp;"","Year#"&amp;K$5&amp;"","Period#"&amp;K$4&amp;"","View#"&amp;K$11&amp;"","Entity#"&amp;$D189&amp;"","Value#"&amp;K$10&amp;"","Account#"&amp;$B189&amp;"","ICP#"&amp;K$7&amp;"","Program#"&amp;K$8&amp;"","Movements#"&amp;$E189&amp;"","Data_Category#"&amp;K$3&amp;"","Reporting#"&amp;K$9&amp;"","ECP#"&amp;K$6&amp;""))</f>
        <v>#NAME?</v>
      </c>
      <c r="L189" s="18" t="e">
        <f ca="1">IFERROR([2]!Hsgetvalue(L$12,"Scenario#"&amp;L$2&amp;"","Year#"&amp;L$5&amp;"","Period#"&amp;L$4&amp;"","View#"&amp;L$11&amp;"","Entity#"&amp;$D189&amp;"","Value#"&amp;L$10&amp;"","Account#"&amp;$B189&amp;"","ICP#"&amp;L$7&amp;"","Program#"&amp;L$8&amp;"","Movements#"&amp;$E189&amp;"","Data_Category#"&amp;L$3&amp;"","Reporting#"&amp;L$9&amp;"","ECP#"&amp;L$6&amp;"")/1000000,[2]!Hsgetvalue(L$12,"Scenario#"&amp;L$2&amp;"","Year#"&amp;L$5&amp;"","Period#"&amp;L$4&amp;"","View#"&amp;L$11&amp;"","Entity#"&amp;$D189&amp;"","Value#"&amp;L$10&amp;"","Account#"&amp;$B189&amp;"","ICP#"&amp;L$7&amp;"","Program#"&amp;L$8&amp;"","Movements#"&amp;$E189&amp;"","Data_Category#"&amp;L$3&amp;"","Reporting#"&amp;L$9&amp;"","ECP#"&amp;L$6&amp;""))</f>
        <v>#NAME?</v>
      </c>
      <c r="M189" s="18" t="e">
        <f ca="1">IFERROR([2]!Hsgetvalue(M$12,"Scenario#"&amp;M$2&amp;"","Year#"&amp;M$5&amp;"","Period#"&amp;M$4&amp;"","View#"&amp;M$11&amp;"","Entity#"&amp;$D189&amp;"","Value#"&amp;M$10&amp;"","Account#"&amp;$B189&amp;"","ICP#"&amp;M$7&amp;"","Program#"&amp;M$8&amp;"","Movements#"&amp;$E189&amp;"","Data_Category#"&amp;M$3&amp;"","Reporting#"&amp;M$9&amp;"","ECP#"&amp;M$6&amp;"")/1000000,[2]!Hsgetvalue(M$12,"Scenario#"&amp;M$2&amp;"","Year#"&amp;M$5&amp;"","Period#"&amp;M$4&amp;"","View#"&amp;M$11&amp;"","Entity#"&amp;$D189&amp;"","Value#"&amp;M$10&amp;"","Account#"&amp;$B189&amp;"","ICP#"&amp;M$7&amp;"","Program#"&amp;M$8&amp;"","Movements#"&amp;$E189&amp;"","Data_Category#"&amp;M$3&amp;"","Reporting#"&amp;M$9&amp;"","ECP#"&amp;M$6&amp;""))</f>
        <v>#NAME?</v>
      </c>
    </row>
    <row r="190" spans="2:24" ht="12" customHeight="1" x14ac:dyDescent="0.25">
      <c r="B190" s="12" t="s">
        <v>363</v>
      </c>
      <c r="C190" s="12" t="s">
        <v>358</v>
      </c>
      <c r="D190" s="11" t="s">
        <v>454</v>
      </c>
      <c r="E190" s="11" t="s">
        <v>265</v>
      </c>
      <c r="G190" s="20" t="s">
        <v>358</v>
      </c>
      <c r="H190" s="18" t="e">
        <f ca="1">IFERROR([2]!Hsgetvalue(H$12,"Scenario#"&amp;H$2&amp;"","Year#"&amp;H$5&amp;"","Period#"&amp;H$4&amp;"","View#"&amp;H$11&amp;"","Entity#"&amp;$D190&amp;"","Value#"&amp;H$10&amp;"","Account#"&amp;$B190&amp;"","ICP#"&amp;H$7&amp;"","Program#"&amp;H$8&amp;"","Movements#"&amp;$E190&amp;"","Data_Category#"&amp;H$3&amp;"","Reporting#"&amp;H$9&amp;"","ECP#"&amp;H$6&amp;"")/1000000,[2]!Hsgetvalue(H$12,"Scenario#"&amp;H$2&amp;"","Year#"&amp;H$5&amp;"","Period#"&amp;H$4&amp;"","View#"&amp;H$11&amp;"","Entity#"&amp;$D190&amp;"","Value#"&amp;H$10&amp;"","Account#"&amp;$B190&amp;"","ICP#"&amp;H$7&amp;"","Program#"&amp;H$8&amp;"","Movements#"&amp;$E190&amp;"","Data_Category#"&amp;H$3&amp;"","Reporting#"&amp;H$9&amp;"","ECP#"&amp;H$6&amp;""))</f>
        <v>#NAME?</v>
      </c>
      <c r="I190" s="18" t="e">
        <f ca="1">IFERROR([2]!Hsgetvalue(I$12,"Scenario#"&amp;I$2&amp;"","Year#"&amp;I$5&amp;"","Period#"&amp;I$4&amp;"","View#"&amp;I$11&amp;"","Entity#"&amp;$D190&amp;"","Value#"&amp;I$10&amp;"","Account#"&amp;$B190&amp;"","ICP#"&amp;I$7&amp;"","Program#"&amp;I$8&amp;"","Movements#"&amp;$E190&amp;"","Data_Category#"&amp;I$3&amp;"","Reporting#"&amp;I$9&amp;"","ECP#"&amp;I$6&amp;"")/1000000,[2]!Hsgetvalue(I$12,"Scenario#"&amp;I$2&amp;"","Year#"&amp;I$5&amp;"","Period#"&amp;I$4&amp;"","View#"&amp;I$11&amp;"","Entity#"&amp;$D190&amp;"","Value#"&amp;I$10&amp;"","Account#"&amp;$B190&amp;"","ICP#"&amp;I$7&amp;"","Program#"&amp;I$8&amp;"","Movements#"&amp;$E190&amp;"","Data_Category#"&amp;I$3&amp;"","Reporting#"&amp;I$9&amp;"","ECP#"&amp;I$6&amp;""))</f>
        <v>#NAME?</v>
      </c>
      <c r="J190" s="18" t="e">
        <f ca="1">IFERROR([2]!Hsgetvalue(J$12,"Scenario#"&amp;J$2&amp;"","Year#"&amp;J$5&amp;"","Period#"&amp;J$4&amp;"","View#"&amp;J$11&amp;"","Entity#"&amp;$D190&amp;"","Value#"&amp;J$10&amp;"","Account#"&amp;$B190&amp;"","ICP#"&amp;J$7&amp;"","Program#"&amp;J$8&amp;"","Movements#"&amp;$E190&amp;"","Data_Category#"&amp;J$3&amp;"","Reporting#"&amp;J$9&amp;"","ECP#"&amp;J$6&amp;"")/1000000,[2]!Hsgetvalue(J$12,"Scenario#"&amp;J$2&amp;"","Year#"&amp;J$5&amp;"","Period#"&amp;J$4&amp;"","View#"&amp;J$11&amp;"","Entity#"&amp;$D190&amp;"","Value#"&amp;J$10&amp;"","Account#"&amp;$B190&amp;"","ICP#"&amp;J$7&amp;"","Program#"&amp;J$8&amp;"","Movements#"&amp;$E190&amp;"","Data_Category#"&amp;J$3&amp;"","Reporting#"&amp;J$9&amp;"","ECP#"&amp;J$6&amp;""))</f>
        <v>#NAME?</v>
      </c>
      <c r="K190" s="18" t="e">
        <f ca="1">IFERROR([2]!Hsgetvalue(K$12,"Scenario#"&amp;K$2&amp;"","Year#"&amp;K$5&amp;"","Period#"&amp;K$4&amp;"","View#"&amp;K$11&amp;"","Entity#"&amp;$D190&amp;"","Value#"&amp;K$10&amp;"","Account#"&amp;$B190&amp;"","ICP#"&amp;K$7&amp;"","Program#"&amp;K$8&amp;"","Movements#"&amp;$E190&amp;"","Data_Category#"&amp;K$3&amp;"","Reporting#"&amp;K$9&amp;"","ECP#"&amp;K$6&amp;"")/1000000,[2]!Hsgetvalue(K$12,"Scenario#"&amp;K$2&amp;"","Year#"&amp;K$5&amp;"","Period#"&amp;K$4&amp;"","View#"&amp;K$11&amp;"","Entity#"&amp;$D190&amp;"","Value#"&amp;K$10&amp;"","Account#"&amp;$B190&amp;"","ICP#"&amp;K$7&amp;"","Program#"&amp;K$8&amp;"","Movements#"&amp;$E190&amp;"","Data_Category#"&amp;K$3&amp;"","Reporting#"&amp;K$9&amp;"","ECP#"&amp;K$6&amp;""))</f>
        <v>#NAME?</v>
      </c>
      <c r="L190" s="18" t="e">
        <f ca="1">IFERROR([2]!Hsgetvalue(L$12,"Scenario#"&amp;L$2&amp;"","Year#"&amp;L$5&amp;"","Period#"&amp;L$4&amp;"","View#"&amp;L$11&amp;"","Entity#"&amp;$D190&amp;"","Value#"&amp;L$10&amp;"","Account#"&amp;$B190&amp;"","ICP#"&amp;L$7&amp;"","Program#"&amp;L$8&amp;"","Movements#"&amp;$E190&amp;"","Data_Category#"&amp;L$3&amp;"","Reporting#"&amp;L$9&amp;"","ECP#"&amp;L$6&amp;"")/1000000,[2]!Hsgetvalue(L$12,"Scenario#"&amp;L$2&amp;"","Year#"&amp;L$5&amp;"","Period#"&amp;L$4&amp;"","View#"&amp;L$11&amp;"","Entity#"&amp;$D190&amp;"","Value#"&amp;L$10&amp;"","Account#"&amp;$B190&amp;"","ICP#"&amp;L$7&amp;"","Program#"&amp;L$8&amp;"","Movements#"&amp;$E190&amp;"","Data_Category#"&amp;L$3&amp;"","Reporting#"&amp;L$9&amp;"","ECP#"&amp;L$6&amp;""))</f>
        <v>#NAME?</v>
      </c>
      <c r="M190" s="18" t="e">
        <f ca="1">IFERROR([2]!Hsgetvalue(M$12,"Scenario#"&amp;M$2&amp;"","Year#"&amp;M$5&amp;"","Period#"&amp;M$4&amp;"","View#"&amp;M$11&amp;"","Entity#"&amp;$D190&amp;"","Value#"&amp;M$10&amp;"","Account#"&amp;$B190&amp;"","ICP#"&amp;M$7&amp;"","Program#"&amp;M$8&amp;"","Movements#"&amp;$E190&amp;"","Data_Category#"&amp;M$3&amp;"","Reporting#"&amp;M$9&amp;"","ECP#"&amp;M$6&amp;"")/1000000,[2]!Hsgetvalue(M$12,"Scenario#"&amp;M$2&amp;"","Year#"&amp;M$5&amp;"","Period#"&amp;M$4&amp;"","View#"&amp;M$11&amp;"","Entity#"&amp;$D190&amp;"","Value#"&amp;M$10&amp;"","Account#"&amp;$B190&amp;"","ICP#"&amp;M$7&amp;"","Program#"&amp;M$8&amp;"","Movements#"&amp;$E190&amp;"","Data_Category#"&amp;M$3&amp;"","Reporting#"&amp;M$9&amp;"","ECP#"&amp;M$6&amp;""))</f>
        <v>#NAME?</v>
      </c>
    </row>
    <row r="191" spans="2:24" ht="12" customHeight="1" x14ac:dyDescent="0.25">
      <c r="B191" s="12" t="s">
        <v>335</v>
      </c>
      <c r="C191" s="12" t="s">
        <v>336</v>
      </c>
      <c r="D191" s="11" t="s">
        <v>454</v>
      </c>
      <c r="E191" s="11" t="s">
        <v>265</v>
      </c>
      <c r="G191" s="20" t="s">
        <v>359</v>
      </c>
      <c r="H191" s="18" t="e">
        <f ca="1">IFERROR([2]!Hsgetvalue(H$12,"Scenario#"&amp;H$2&amp;"","Year#"&amp;H$5&amp;"","Period#"&amp;H$4&amp;"","View#"&amp;H$11&amp;"","Entity#"&amp;$D191&amp;"","Value#"&amp;H$10&amp;"","Account#"&amp;$B191&amp;"","ICP#"&amp;H$7&amp;"","Program#"&amp;H$8&amp;"","Movements#"&amp;$E191&amp;"","Data_Category#"&amp;H$3&amp;"","Reporting#"&amp;H$9&amp;"","ECP#"&amp;H$6&amp;"")/1000000,[2]!Hsgetvalue(H$12,"Scenario#"&amp;H$2&amp;"","Year#"&amp;H$5&amp;"","Period#"&amp;H$4&amp;"","View#"&amp;H$11&amp;"","Entity#"&amp;$D191&amp;"","Value#"&amp;H$10&amp;"","Account#"&amp;$B191&amp;"","ICP#"&amp;H$7&amp;"","Program#"&amp;H$8&amp;"","Movements#"&amp;$E191&amp;"","Data_Category#"&amp;H$3&amp;"","Reporting#"&amp;H$9&amp;"","ECP#"&amp;H$6&amp;""))</f>
        <v>#NAME?</v>
      </c>
      <c r="I191" s="18" t="e">
        <f ca="1">IFERROR([2]!Hsgetvalue(I$12,"Scenario#"&amp;I$2&amp;"","Year#"&amp;I$5&amp;"","Period#"&amp;I$4&amp;"","View#"&amp;I$11&amp;"","Entity#"&amp;$D191&amp;"","Value#"&amp;I$10&amp;"","Account#"&amp;$B191&amp;"","ICP#"&amp;I$7&amp;"","Program#"&amp;I$8&amp;"","Movements#"&amp;$E191&amp;"","Data_Category#"&amp;I$3&amp;"","Reporting#"&amp;I$9&amp;"","ECP#"&amp;I$6&amp;"")/1000000,[2]!Hsgetvalue(I$12,"Scenario#"&amp;I$2&amp;"","Year#"&amp;I$5&amp;"","Period#"&amp;I$4&amp;"","View#"&amp;I$11&amp;"","Entity#"&amp;$D191&amp;"","Value#"&amp;I$10&amp;"","Account#"&amp;$B191&amp;"","ICP#"&amp;I$7&amp;"","Program#"&amp;I$8&amp;"","Movements#"&amp;$E191&amp;"","Data_Category#"&amp;I$3&amp;"","Reporting#"&amp;I$9&amp;"","ECP#"&amp;I$6&amp;""))</f>
        <v>#NAME?</v>
      </c>
      <c r="J191" s="18" t="e">
        <f ca="1">IFERROR([2]!Hsgetvalue(J$12,"Scenario#"&amp;J$2&amp;"","Year#"&amp;J$5&amp;"","Period#"&amp;J$4&amp;"","View#"&amp;J$11&amp;"","Entity#"&amp;$D191&amp;"","Value#"&amp;J$10&amp;"","Account#"&amp;$B191&amp;"","ICP#"&amp;J$7&amp;"","Program#"&amp;J$8&amp;"","Movements#"&amp;$E191&amp;"","Data_Category#"&amp;J$3&amp;"","Reporting#"&amp;J$9&amp;"","ECP#"&amp;J$6&amp;"")/1000000,[2]!Hsgetvalue(J$12,"Scenario#"&amp;J$2&amp;"","Year#"&amp;J$5&amp;"","Period#"&amp;J$4&amp;"","View#"&amp;J$11&amp;"","Entity#"&amp;$D191&amp;"","Value#"&amp;J$10&amp;"","Account#"&amp;$B191&amp;"","ICP#"&amp;J$7&amp;"","Program#"&amp;J$8&amp;"","Movements#"&amp;$E191&amp;"","Data_Category#"&amp;J$3&amp;"","Reporting#"&amp;J$9&amp;"","ECP#"&amp;J$6&amp;""))</f>
        <v>#NAME?</v>
      </c>
      <c r="K191" s="18" t="e">
        <f ca="1">IFERROR([2]!Hsgetvalue(K$12,"Scenario#"&amp;K$2&amp;"","Year#"&amp;K$5&amp;"","Period#"&amp;K$4&amp;"","View#"&amp;K$11&amp;"","Entity#"&amp;$D191&amp;"","Value#"&amp;K$10&amp;"","Account#"&amp;$B191&amp;"","ICP#"&amp;K$7&amp;"","Program#"&amp;K$8&amp;"","Movements#"&amp;$E191&amp;"","Data_Category#"&amp;K$3&amp;"","Reporting#"&amp;K$9&amp;"","ECP#"&amp;K$6&amp;"")/1000000,[2]!Hsgetvalue(K$12,"Scenario#"&amp;K$2&amp;"","Year#"&amp;K$5&amp;"","Period#"&amp;K$4&amp;"","View#"&amp;K$11&amp;"","Entity#"&amp;$D191&amp;"","Value#"&amp;K$10&amp;"","Account#"&amp;$B191&amp;"","ICP#"&amp;K$7&amp;"","Program#"&amp;K$8&amp;"","Movements#"&amp;$E191&amp;"","Data_Category#"&amp;K$3&amp;"","Reporting#"&amp;K$9&amp;"","ECP#"&amp;K$6&amp;""))</f>
        <v>#NAME?</v>
      </c>
      <c r="L191" s="18" t="e">
        <f ca="1">IFERROR([2]!Hsgetvalue(L$12,"Scenario#"&amp;L$2&amp;"","Year#"&amp;L$5&amp;"","Period#"&amp;L$4&amp;"","View#"&amp;L$11&amp;"","Entity#"&amp;$D191&amp;"","Value#"&amp;L$10&amp;"","Account#"&amp;$B191&amp;"","ICP#"&amp;L$7&amp;"","Program#"&amp;L$8&amp;"","Movements#"&amp;$E191&amp;"","Data_Category#"&amp;L$3&amp;"","Reporting#"&amp;L$9&amp;"","ECP#"&amp;L$6&amp;"")/1000000,[2]!Hsgetvalue(L$12,"Scenario#"&amp;L$2&amp;"","Year#"&amp;L$5&amp;"","Period#"&amp;L$4&amp;"","View#"&amp;L$11&amp;"","Entity#"&amp;$D191&amp;"","Value#"&amp;L$10&amp;"","Account#"&amp;$B191&amp;"","ICP#"&amp;L$7&amp;"","Program#"&amp;L$8&amp;"","Movements#"&amp;$E191&amp;"","Data_Category#"&amp;L$3&amp;"","Reporting#"&amp;L$9&amp;"","ECP#"&amp;L$6&amp;""))</f>
        <v>#NAME?</v>
      </c>
      <c r="M191" s="18" t="e">
        <f ca="1">IFERROR([2]!Hsgetvalue(M$12,"Scenario#"&amp;M$2&amp;"","Year#"&amp;M$5&amp;"","Period#"&amp;M$4&amp;"","View#"&amp;M$11&amp;"","Entity#"&amp;$D191&amp;"","Value#"&amp;M$10&amp;"","Account#"&amp;$B191&amp;"","ICP#"&amp;M$7&amp;"","Program#"&amp;M$8&amp;"","Movements#"&amp;$E191&amp;"","Data_Category#"&amp;M$3&amp;"","Reporting#"&amp;M$9&amp;"","ECP#"&amp;M$6&amp;"")/1000000,[2]!Hsgetvalue(M$12,"Scenario#"&amp;M$2&amp;"","Year#"&amp;M$5&amp;"","Period#"&amp;M$4&amp;"","View#"&amp;M$11&amp;"","Entity#"&amp;$D191&amp;"","Value#"&amp;M$10&amp;"","Account#"&amp;$B191&amp;"","ICP#"&amp;M$7&amp;"","Program#"&amp;M$8&amp;"","Movements#"&amp;$E191&amp;"","Data_Category#"&amp;M$3&amp;"","Reporting#"&amp;M$9&amp;"","ECP#"&amp;M$6&amp;""))</f>
        <v>#NAME?</v>
      </c>
    </row>
    <row r="192" spans="2:24" ht="12" customHeight="1" x14ac:dyDescent="0.25">
      <c r="B192" s="12" t="s">
        <v>68</v>
      </c>
      <c r="C192" s="12" t="s">
        <v>337</v>
      </c>
      <c r="D192" s="11" t="s">
        <v>454</v>
      </c>
      <c r="E192" s="11" t="s">
        <v>265</v>
      </c>
      <c r="G192" s="20" t="s">
        <v>362</v>
      </c>
      <c r="H192" s="27" t="e">
        <f t="shared" ref="H192:I192" ca="1" si="33">H193+H194</f>
        <v>#NAME?</v>
      </c>
      <c r="I192" s="27" t="e">
        <f t="shared" ca="1" si="33"/>
        <v>#NAME?</v>
      </c>
      <c r="J192" s="27" t="e">
        <f ca="1">J193+J194+298</f>
        <v>#NAME?</v>
      </c>
      <c r="K192" s="27" t="e">
        <f ca="1">K193+K194+93-100</f>
        <v>#NAME?</v>
      </c>
      <c r="L192" s="27" t="e">
        <f ca="1">L193+L194+44</f>
        <v>#NAME?</v>
      </c>
      <c r="M192" s="27" t="e">
        <f ca="1">M193+M194+1</f>
        <v>#NAME?</v>
      </c>
    </row>
    <row r="193" spans="2:20" ht="15" hidden="1" customHeight="1" outlineLevel="1" x14ac:dyDescent="0.25">
      <c r="B193" s="12" t="s">
        <v>338</v>
      </c>
      <c r="C193" s="12" t="s">
        <v>339</v>
      </c>
      <c r="D193" s="11" t="s">
        <v>454</v>
      </c>
      <c r="E193" s="11" t="s">
        <v>265</v>
      </c>
      <c r="G193" s="20"/>
      <c r="H193" s="27" t="e">
        <f ca="1">IFERROR([2]!Hsgetvalue(H$12,"Scenario#"&amp;H$2&amp;"","Year#"&amp;H$5&amp;"","Period#"&amp;H$4&amp;"","View#"&amp;H$11&amp;"","Entity#"&amp;$D193&amp;"","Value#"&amp;H$10&amp;"","Account#"&amp;$B193&amp;"","ICP#"&amp;H$7&amp;"","Program#"&amp;H$8&amp;"","Movements#"&amp;$E193&amp;"","Data_Category#"&amp;H$3&amp;"","Reporting#"&amp;H$9&amp;"","ECP#"&amp;H$6&amp;"")/1000000,[2]!Hsgetvalue(H$12,"Scenario#"&amp;H$2&amp;"","Year#"&amp;H$5&amp;"","Period#"&amp;H$4&amp;"","View#"&amp;H$11&amp;"","Entity#"&amp;$D193&amp;"","Value#"&amp;H$10&amp;"","Account#"&amp;$B193&amp;"","ICP#"&amp;H$7&amp;"","Program#"&amp;H$8&amp;"","Movements#"&amp;$E193&amp;"","Data_Category#"&amp;H$3&amp;"","Reporting#"&amp;H$9&amp;"","ECP#"&amp;H$6&amp;""))</f>
        <v>#NAME?</v>
      </c>
      <c r="I193" s="27" t="e">
        <f ca="1">IFERROR([2]!Hsgetvalue(I$12,"Scenario#"&amp;I$2&amp;"","Year#"&amp;I$5&amp;"","Period#"&amp;I$4&amp;"","View#"&amp;I$11&amp;"","Entity#"&amp;$D193&amp;"","Value#"&amp;I$10&amp;"","Account#"&amp;$B193&amp;"","ICP#"&amp;I$7&amp;"","Program#"&amp;I$8&amp;"","Movements#"&amp;$E193&amp;"","Data_Category#"&amp;I$3&amp;"","Reporting#"&amp;I$9&amp;"","ECP#"&amp;I$6&amp;"")/1000000,[2]!Hsgetvalue(I$12,"Scenario#"&amp;I$2&amp;"","Year#"&amp;I$5&amp;"","Period#"&amp;I$4&amp;"","View#"&amp;I$11&amp;"","Entity#"&amp;$D193&amp;"","Value#"&amp;I$10&amp;"","Account#"&amp;$B193&amp;"","ICP#"&amp;I$7&amp;"","Program#"&amp;I$8&amp;"","Movements#"&amp;$E193&amp;"","Data_Category#"&amp;I$3&amp;"","Reporting#"&amp;I$9&amp;"","ECP#"&amp;I$6&amp;""))</f>
        <v>#NAME?</v>
      </c>
      <c r="J193" s="27" t="e">
        <f ca="1">IFERROR([2]!Hsgetvalue(J$12,"Scenario#"&amp;J$2&amp;"","Year#"&amp;J$5&amp;"","Period#"&amp;J$4&amp;"","View#"&amp;J$11&amp;"","Entity#"&amp;$D193&amp;"","Value#"&amp;J$10&amp;"","Account#"&amp;$B193&amp;"","ICP#"&amp;J$7&amp;"","Program#"&amp;J$8&amp;"","Movements#"&amp;$E193&amp;"","Data_Category#"&amp;J$3&amp;"","Reporting#"&amp;J$9&amp;"","ECP#"&amp;J$6&amp;"")/1000000,[2]!Hsgetvalue(J$12,"Scenario#"&amp;J$2&amp;"","Year#"&amp;J$5&amp;"","Period#"&amp;J$4&amp;"","View#"&amp;J$11&amp;"","Entity#"&amp;$D193&amp;"","Value#"&amp;J$10&amp;"","Account#"&amp;$B193&amp;"","ICP#"&amp;J$7&amp;"","Program#"&amp;J$8&amp;"","Movements#"&amp;$E193&amp;"","Data_Category#"&amp;J$3&amp;"","Reporting#"&amp;J$9&amp;"","ECP#"&amp;J$6&amp;""))</f>
        <v>#NAME?</v>
      </c>
      <c r="K193" s="27" t="e">
        <f ca="1">IFERROR([2]!Hsgetvalue(K$12,"Scenario#"&amp;K$2&amp;"","Year#"&amp;K$5&amp;"","Period#"&amp;K$4&amp;"","View#"&amp;K$11&amp;"","Entity#"&amp;$D193&amp;"","Value#"&amp;K$10&amp;"","Account#"&amp;$B193&amp;"","ICP#"&amp;K$7&amp;"","Program#"&amp;K$8&amp;"","Movements#"&amp;$E193&amp;"","Data_Category#"&amp;K$3&amp;"","Reporting#"&amp;K$9&amp;"","ECP#"&amp;K$6&amp;"")/1000000,[2]!Hsgetvalue(K$12,"Scenario#"&amp;K$2&amp;"","Year#"&amp;K$5&amp;"","Period#"&amp;K$4&amp;"","View#"&amp;K$11&amp;"","Entity#"&amp;$D193&amp;"","Value#"&amp;K$10&amp;"","Account#"&amp;$B193&amp;"","ICP#"&amp;K$7&amp;"","Program#"&amp;K$8&amp;"","Movements#"&amp;$E193&amp;"","Data_Category#"&amp;K$3&amp;"","Reporting#"&amp;K$9&amp;"","ECP#"&amp;K$6&amp;""))</f>
        <v>#NAME?</v>
      </c>
      <c r="L193" s="27" t="e">
        <f ca="1">IFERROR([2]!Hsgetvalue(L$12,"Scenario#"&amp;L$2&amp;"","Year#"&amp;L$5&amp;"","Period#"&amp;L$4&amp;"","View#"&amp;L$11&amp;"","Entity#"&amp;$D193&amp;"","Value#"&amp;L$10&amp;"","Account#"&amp;$B193&amp;"","ICP#"&amp;L$7&amp;"","Program#"&amp;L$8&amp;"","Movements#"&amp;$E193&amp;"","Data_Category#"&amp;L$3&amp;"","Reporting#"&amp;L$9&amp;"","ECP#"&amp;L$6&amp;"")/1000000,[2]!Hsgetvalue(L$12,"Scenario#"&amp;L$2&amp;"","Year#"&amp;L$5&amp;"","Period#"&amp;L$4&amp;"","View#"&amp;L$11&amp;"","Entity#"&amp;$D193&amp;"","Value#"&amp;L$10&amp;"","Account#"&amp;$B193&amp;"","ICP#"&amp;L$7&amp;"","Program#"&amp;L$8&amp;"","Movements#"&amp;$E193&amp;"","Data_Category#"&amp;L$3&amp;"","Reporting#"&amp;L$9&amp;"","ECP#"&amp;L$6&amp;""))</f>
        <v>#NAME?</v>
      </c>
      <c r="M193" s="27" t="e">
        <f ca="1">IFERROR([2]!Hsgetvalue(M$12,"Scenario#"&amp;M$2&amp;"","Year#"&amp;M$5&amp;"","Period#"&amp;M$4&amp;"","View#"&amp;M$11&amp;"","Entity#"&amp;$D193&amp;"","Value#"&amp;M$10&amp;"","Account#"&amp;$B193&amp;"","ICP#"&amp;M$7&amp;"","Program#"&amp;M$8&amp;"","Movements#"&amp;$E193&amp;"","Data_Category#"&amp;M$3&amp;"","Reporting#"&amp;M$9&amp;"","ECP#"&amp;M$6&amp;"")/1000000,[2]!Hsgetvalue(M$12,"Scenario#"&amp;M$2&amp;"","Year#"&amp;M$5&amp;"","Period#"&amp;M$4&amp;"","View#"&amp;M$11&amp;"","Entity#"&amp;$D193&amp;"","Value#"&amp;M$10&amp;"","Account#"&amp;$B193&amp;"","ICP#"&amp;M$7&amp;"","Program#"&amp;M$8&amp;"","Movements#"&amp;$E193&amp;"","Data_Category#"&amp;M$3&amp;"","Reporting#"&amp;M$9&amp;"","ECP#"&amp;M$6&amp;""))</f>
        <v>#NAME?</v>
      </c>
    </row>
    <row r="194" spans="2:20" ht="15" hidden="1" customHeight="1" outlineLevel="1" x14ac:dyDescent="0.25">
      <c r="B194" s="12" t="s">
        <v>341</v>
      </c>
      <c r="C194" s="12" t="s">
        <v>342</v>
      </c>
      <c r="D194" s="11" t="s">
        <v>454</v>
      </c>
      <c r="E194" s="11" t="s">
        <v>265</v>
      </c>
      <c r="G194" s="20"/>
      <c r="H194" s="27" t="e">
        <f ca="1">IFERROR([2]!Hsgetvalue(H$12,"Scenario#"&amp;H$2&amp;"","Year#"&amp;H$5&amp;"","Period#"&amp;H$4&amp;"","View#"&amp;H$11&amp;"","Entity#"&amp;$D194&amp;"","Value#"&amp;H$10&amp;"","Account#"&amp;$B194&amp;"","ICP#"&amp;H$7&amp;"","Program#"&amp;H$8&amp;"","Movements#"&amp;$E194&amp;"","Data_Category#"&amp;H$3&amp;"","Reporting#"&amp;H$9&amp;"","ECP#"&amp;H$6&amp;"")/1000000,[2]!Hsgetvalue(H$12,"Scenario#"&amp;H$2&amp;"","Year#"&amp;H$5&amp;"","Period#"&amp;H$4&amp;"","View#"&amp;H$11&amp;"","Entity#"&amp;$D194&amp;"","Value#"&amp;H$10&amp;"","Account#"&amp;$B194&amp;"","ICP#"&amp;H$7&amp;"","Program#"&amp;H$8&amp;"","Movements#"&amp;$E194&amp;"","Data_Category#"&amp;H$3&amp;"","Reporting#"&amp;H$9&amp;"","ECP#"&amp;H$6&amp;""))</f>
        <v>#NAME?</v>
      </c>
      <c r="I194" s="27" t="e">
        <f ca="1">IFERROR([2]!Hsgetvalue(I$12,"Scenario#"&amp;I$2&amp;"","Year#"&amp;I$5&amp;"","Period#"&amp;I$4&amp;"","View#"&amp;I$11&amp;"","Entity#"&amp;$D194&amp;"","Value#"&amp;I$10&amp;"","Account#"&amp;$B194&amp;"","ICP#"&amp;I$7&amp;"","Program#"&amp;I$8&amp;"","Movements#"&amp;$E194&amp;"","Data_Category#"&amp;I$3&amp;"","Reporting#"&amp;I$9&amp;"","ECP#"&amp;I$6&amp;"")/1000000,[2]!Hsgetvalue(I$12,"Scenario#"&amp;I$2&amp;"","Year#"&amp;I$5&amp;"","Period#"&amp;I$4&amp;"","View#"&amp;I$11&amp;"","Entity#"&amp;$D194&amp;"","Value#"&amp;I$10&amp;"","Account#"&amp;$B194&amp;"","ICP#"&amp;I$7&amp;"","Program#"&amp;I$8&amp;"","Movements#"&amp;$E194&amp;"","Data_Category#"&amp;I$3&amp;"","Reporting#"&amp;I$9&amp;"","ECP#"&amp;I$6&amp;""))</f>
        <v>#NAME?</v>
      </c>
      <c r="J194" s="27" t="e">
        <f ca="1">IFERROR([2]!Hsgetvalue(J$12,"Scenario#"&amp;J$2&amp;"","Year#"&amp;J$5&amp;"","Period#"&amp;J$4&amp;"","View#"&amp;J$11&amp;"","Entity#"&amp;$D194&amp;"","Value#"&amp;J$10&amp;"","Account#"&amp;$B194&amp;"","ICP#"&amp;J$7&amp;"","Program#"&amp;J$8&amp;"","Movements#"&amp;$E194&amp;"","Data_Category#"&amp;J$3&amp;"","Reporting#"&amp;J$9&amp;"","ECP#"&amp;J$6&amp;"")/1000000,[2]!Hsgetvalue(J$12,"Scenario#"&amp;J$2&amp;"","Year#"&amp;J$5&amp;"","Period#"&amp;J$4&amp;"","View#"&amp;J$11&amp;"","Entity#"&amp;$D194&amp;"","Value#"&amp;J$10&amp;"","Account#"&amp;$B194&amp;"","ICP#"&amp;J$7&amp;"","Program#"&amp;J$8&amp;"","Movements#"&amp;$E194&amp;"","Data_Category#"&amp;J$3&amp;"","Reporting#"&amp;J$9&amp;"","ECP#"&amp;J$6&amp;""))</f>
        <v>#NAME?</v>
      </c>
      <c r="K194" s="27" t="e">
        <f ca="1">IFERROR([2]!Hsgetvalue(K$12,"Scenario#"&amp;K$2&amp;"","Year#"&amp;K$5&amp;"","Period#"&amp;K$4&amp;"","View#"&amp;K$11&amp;"","Entity#"&amp;$D194&amp;"","Value#"&amp;K$10&amp;"","Account#"&amp;$B194&amp;"","ICP#"&amp;K$7&amp;"","Program#"&amp;K$8&amp;"","Movements#"&amp;$E194&amp;"","Data_Category#"&amp;K$3&amp;"","Reporting#"&amp;K$9&amp;"","ECP#"&amp;K$6&amp;"")/1000000,[2]!Hsgetvalue(K$12,"Scenario#"&amp;K$2&amp;"","Year#"&amp;K$5&amp;"","Period#"&amp;K$4&amp;"","View#"&amp;K$11&amp;"","Entity#"&amp;$D194&amp;"","Value#"&amp;K$10&amp;"","Account#"&amp;$B194&amp;"","ICP#"&amp;K$7&amp;"","Program#"&amp;K$8&amp;"","Movements#"&amp;$E194&amp;"","Data_Category#"&amp;K$3&amp;"","Reporting#"&amp;K$9&amp;"","ECP#"&amp;K$6&amp;""))</f>
        <v>#NAME?</v>
      </c>
      <c r="L194" s="27" t="e">
        <f ca="1">IFERROR([2]!Hsgetvalue(L$12,"Scenario#"&amp;L$2&amp;"","Year#"&amp;L$5&amp;"","Period#"&amp;L$4&amp;"","View#"&amp;L$11&amp;"","Entity#"&amp;$D194&amp;"","Value#"&amp;L$10&amp;"","Account#"&amp;$B194&amp;"","ICP#"&amp;L$7&amp;"","Program#"&amp;L$8&amp;"","Movements#"&amp;$E194&amp;"","Data_Category#"&amp;L$3&amp;"","Reporting#"&amp;L$9&amp;"","ECP#"&amp;L$6&amp;"")/1000000,[2]!Hsgetvalue(L$12,"Scenario#"&amp;L$2&amp;"","Year#"&amp;L$5&amp;"","Period#"&amp;L$4&amp;"","View#"&amp;L$11&amp;"","Entity#"&amp;$D194&amp;"","Value#"&amp;L$10&amp;"","Account#"&amp;$B194&amp;"","ICP#"&amp;L$7&amp;"","Program#"&amp;L$8&amp;"","Movements#"&amp;$E194&amp;"","Data_Category#"&amp;L$3&amp;"","Reporting#"&amp;L$9&amp;"","ECP#"&amp;L$6&amp;""))</f>
        <v>#NAME?</v>
      </c>
      <c r="M194" s="27" t="e">
        <f ca="1">IFERROR([2]!Hsgetvalue(M$12,"Scenario#"&amp;M$2&amp;"","Year#"&amp;M$5&amp;"","Period#"&amp;M$4&amp;"","View#"&amp;M$11&amp;"","Entity#"&amp;$D194&amp;"","Value#"&amp;M$10&amp;"","Account#"&amp;$B194&amp;"","ICP#"&amp;M$7&amp;"","Program#"&amp;M$8&amp;"","Movements#"&amp;$E194&amp;"","Data_Category#"&amp;M$3&amp;"","Reporting#"&amp;M$9&amp;"","ECP#"&amp;M$6&amp;"")/1000000,[2]!Hsgetvalue(M$12,"Scenario#"&amp;M$2&amp;"","Year#"&amp;M$5&amp;"","Period#"&amp;M$4&amp;"","View#"&amp;M$11&amp;"","Entity#"&amp;$D194&amp;"","Value#"&amp;M$10&amp;"","Account#"&amp;$B194&amp;"","ICP#"&amp;M$7&amp;"","Program#"&amp;M$8&amp;"","Movements#"&amp;$E194&amp;"","Data_Category#"&amp;M$3&amp;"","Reporting#"&amp;M$9&amp;"","ECP#"&amp;M$6&amp;""))</f>
        <v>#NAME?</v>
      </c>
    </row>
    <row r="195" spans="2:20" ht="15" customHeight="1" collapsed="1" thickBot="1" x14ac:dyDescent="0.3">
      <c r="B195" s="12" t="s">
        <v>344</v>
      </c>
      <c r="C195" s="12" t="s">
        <v>345</v>
      </c>
      <c r="D195" s="11" t="s">
        <v>454</v>
      </c>
      <c r="E195" s="11" t="s">
        <v>265</v>
      </c>
      <c r="G195" s="30" t="s">
        <v>346</v>
      </c>
      <c r="H195" s="28" t="e">
        <f ca="1">IFERROR([2]!Hsgetvalue(H$12,"Scenario#"&amp;H$2&amp;"","Year#"&amp;H$5&amp;"","Period#"&amp;H$4&amp;"","View#"&amp;H$11&amp;"","Entity#"&amp;$D195&amp;"","Value#"&amp;H$10&amp;"","Account#"&amp;$B195&amp;"","ICP#"&amp;H$7&amp;"","Program#"&amp;H$8&amp;"","Movements#"&amp;$E195&amp;"","Data_Category#"&amp;H$3&amp;"","Reporting#"&amp;H$9&amp;"","ECP#"&amp;H$6&amp;"")/1000000,[2]!Hsgetvalue(H$12,"Scenario#"&amp;H$2&amp;"","Year#"&amp;H$5&amp;"","Period#"&amp;H$4&amp;"","View#"&amp;H$11&amp;"","Entity#"&amp;$D195&amp;"","Value#"&amp;H$10&amp;"","Account#"&amp;$B195&amp;"","ICP#"&amp;H$7&amp;"","Program#"&amp;H$8&amp;"","Movements#"&amp;$E195&amp;"","Data_Category#"&amp;H$3&amp;"","Reporting#"&amp;H$9&amp;"","ECP#"&amp;H$6&amp;""))</f>
        <v>#NAME?</v>
      </c>
      <c r="I195" s="28" t="e">
        <f ca="1">IFERROR([2]!Hsgetvalue(I$12,"Scenario#"&amp;I$2&amp;"","Year#"&amp;I$5&amp;"","Period#"&amp;I$4&amp;"","View#"&amp;I$11&amp;"","Entity#"&amp;$D195&amp;"","Value#"&amp;I$10&amp;"","Account#"&amp;$B195&amp;"","ICP#"&amp;I$7&amp;"","Program#"&amp;I$8&amp;"","Movements#"&amp;$E195&amp;"","Data_Category#"&amp;I$3&amp;"","Reporting#"&amp;I$9&amp;"","ECP#"&amp;I$6&amp;"")/1000000,[2]!Hsgetvalue(I$12,"Scenario#"&amp;I$2&amp;"","Year#"&amp;I$5&amp;"","Period#"&amp;I$4&amp;"","View#"&amp;I$11&amp;"","Entity#"&amp;$D195&amp;"","Value#"&amp;I$10&amp;"","Account#"&amp;$B195&amp;"","ICP#"&amp;I$7&amp;"","Program#"&amp;I$8&amp;"","Movements#"&amp;$E195&amp;"","Data_Category#"&amp;I$3&amp;"","Reporting#"&amp;I$9&amp;"","ECP#"&amp;I$6&amp;""))</f>
        <v>#NAME?</v>
      </c>
      <c r="J195" s="28" t="e">
        <f ca="1">IFERROR([2]!Hsgetvalue(J$12,"Scenario#"&amp;J$2&amp;"","Year#"&amp;J$5&amp;"","Period#"&amp;J$4&amp;"","View#"&amp;J$11&amp;"","Entity#"&amp;$D195&amp;"","Value#"&amp;J$10&amp;"","Account#"&amp;$B195&amp;"","ICP#"&amp;J$7&amp;"","Program#"&amp;J$8&amp;"","Movements#"&amp;$E195&amp;"","Data_Category#"&amp;J$3&amp;"","Reporting#"&amp;J$9&amp;"","ECP#"&amp;J$6&amp;"")/1000000,[2]!Hsgetvalue(J$12,"Scenario#"&amp;J$2&amp;"","Year#"&amp;J$5&amp;"","Period#"&amp;J$4&amp;"","View#"&amp;J$11&amp;"","Entity#"&amp;$D195&amp;"","Value#"&amp;J$10&amp;"","Account#"&amp;$B195&amp;"","ICP#"&amp;J$7&amp;"","Program#"&amp;J$8&amp;"","Movements#"&amp;$E195&amp;"","Data_Category#"&amp;J$3&amp;"","Reporting#"&amp;J$9&amp;"","ECP#"&amp;J$6&amp;""))+298</f>
        <v>#NAME?</v>
      </c>
      <c r="K195" s="28" t="e">
        <f ca="1">IFERROR([2]!Hsgetvalue(K$12,"Scenario#"&amp;K$2&amp;"","Year#"&amp;K$5&amp;"","Period#"&amp;K$4&amp;"","View#"&amp;K$11&amp;"","Entity#"&amp;$D195&amp;"","Value#"&amp;K$10&amp;"","Account#"&amp;$B195&amp;"","ICP#"&amp;K$7&amp;"","Program#"&amp;K$8&amp;"","Movements#"&amp;$E195&amp;"","Data_Category#"&amp;K$3&amp;"","Reporting#"&amp;K$9&amp;"","ECP#"&amp;K$6&amp;"")/1000000,[2]!Hsgetvalue(K$12,"Scenario#"&amp;K$2&amp;"","Year#"&amp;K$5&amp;"","Period#"&amp;K$4&amp;"","View#"&amp;K$11&amp;"","Entity#"&amp;$D195&amp;"","Value#"&amp;K$10&amp;"","Account#"&amp;$B195&amp;"","ICP#"&amp;K$7&amp;"","Program#"&amp;K$8&amp;"","Movements#"&amp;$E195&amp;"","Data_Category#"&amp;K$3&amp;"","Reporting#"&amp;K$9&amp;"","ECP#"&amp;K$6&amp;""))+93</f>
        <v>#NAME?</v>
      </c>
      <c r="L195" s="28" t="e">
        <f ca="1">IFERROR([2]!Hsgetvalue(L$12,"Scenario#"&amp;L$2&amp;"","Year#"&amp;L$5&amp;"","Period#"&amp;L$4&amp;"","View#"&amp;L$11&amp;"","Entity#"&amp;$D195&amp;"","Value#"&amp;L$10&amp;"","Account#"&amp;$B195&amp;"","ICP#"&amp;L$7&amp;"","Program#"&amp;L$8&amp;"","Movements#"&amp;$E195&amp;"","Data_Category#"&amp;L$3&amp;"","Reporting#"&amp;L$9&amp;"","ECP#"&amp;L$6&amp;"")/1000000,[2]!Hsgetvalue(L$12,"Scenario#"&amp;L$2&amp;"","Year#"&amp;L$5&amp;"","Period#"&amp;L$4&amp;"","View#"&amp;L$11&amp;"","Entity#"&amp;$D195&amp;"","Value#"&amp;L$10&amp;"","Account#"&amp;$B195&amp;"","ICP#"&amp;L$7&amp;"","Program#"&amp;L$8&amp;"","Movements#"&amp;$E195&amp;"","Data_Category#"&amp;L$3&amp;"","Reporting#"&amp;L$9&amp;"","ECP#"&amp;L$6&amp;""))+44</f>
        <v>#NAME?</v>
      </c>
      <c r="M195" s="28" t="e">
        <f ca="1">IFERROR([2]!Hsgetvalue(M$12,"Scenario#"&amp;M$2&amp;"","Year#"&amp;M$5&amp;"","Period#"&amp;M$4&amp;"","View#"&amp;M$11&amp;"","Entity#"&amp;$D195&amp;"","Value#"&amp;M$10&amp;"","Account#"&amp;$B195&amp;"","ICP#"&amp;M$7&amp;"","Program#"&amp;M$8&amp;"","Movements#"&amp;$E195&amp;"","Data_Category#"&amp;M$3&amp;"","Reporting#"&amp;M$9&amp;"","ECP#"&amp;M$6&amp;"")/1000000,[2]!Hsgetvalue(M$12,"Scenario#"&amp;M$2&amp;"","Year#"&amp;M$5&amp;"","Period#"&amp;M$4&amp;"","View#"&amp;M$11&amp;"","Entity#"&amp;$D195&amp;"","Value#"&amp;M$10&amp;"","Account#"&amp;$B195&amp;"","ICP#"&amp;M$7&amp;"","Program#"&amp;M$8&amp;"","Movements#"&amp;$E195&amp;"","Data_Category#"&amp;M$3&amp;"","Reporting#"&amp;M$9&amp;"","ECP#"&amp;M$6&amp;""))+1</f>
        <v>#NAME?</v>
      </c>
      <c r="P195" s="45" t="e">
        <f ca="1">SUM(I186:I192)-I195</f>
        <v>#NAME?</v>
      </c>
      <c r="Q195" s="45" t="e">
        <f t="shared" ref="Q195:S195" ca="1" si="34">SUM(J186:J192)-J195</f>
        <v>#NAME?</v>
      </c>
      <c r="R195" s="45" t="e">
        <f t="shared" ca="1" si="34"/>
        <v>#NAME?</v>
      </c>
      <c r="S195" s="45" t="e">
        <f t="shared" ca="1" si="34"/>
        <v>#NAME?</v>
      </c>
      <c r="T195" s="45" t="e">
        <f ca="1">SUM(M186:M192)-M195</f>
        <v>#NAME?</v>
      </c>
    </row>
    <row r="196" spans="2:20" ht="15" customHeight="1" thickBot="1" x14ac:dyDescent="0.3">
      <c r="B196" s="12" t="s">
        <v>347</v>
      </c>
      <c r="C196" s="12" t="s">
        <v>348</v>
      </c>
      <c r="D196" s="11" t="s">
        <v>454</v>
      </c>
      <c r="E196" s="11" t="s">
        <v>265</v>
      </c>
      <c r="G196" s="34" t="s">
        <v>348</v>
      </c>
      <c r="H196" s="107" t="e">
        <f ca="1">IFERROR([2]!Hsgetvalue(H$12,"Scenario#"&amp;H$2&amp;"","Year#"&amp;H$5&amp;"","Period#"&amp;H$4&amp;"","View#"&amp;H$11&amp;"","Entity#"&amp;$D196&amp;"","Value#"&amp;H$10&amp;"","Account#"&amp;$B196&amp;"","ICP#"&amp;H$7&amp;"","Program#"&amp;H$8&amp;"","Movements#"&amp;$E196&amp;"","Data_Category#"&amp;H$3&amp;"","Reporting#"&amp;H$9&amp;"","ECP#"&amp;H$6&amp;"")/1000000,[2]!Hsgetvalue(H$12,"Scenario#"&amp;H$2&amp;"","Year#"&amp;H$5&amp;"","Period#"&amp;H$4&amp;"","View#"&amp;H$11&amp;"","Entity#"&amp;$D196&amp;"","Value#"&amp;H$10&amp;"","Account#"&amp;$B196&amp;"","ICP#"&amp;H$7&amp;"","Program#"&amp;H$8&amp;"","Movements#"&amp;$E196&amp;"","Data_Category#"&amp;H$3&amp;"","Reporting#"&amp;H$9&amp;"","ECP#"&amp;H$6&amp;""))</f>
        <v>#NAME?</v>
      </c>
      <c r="I196" s="107" t="e">
        <f ca="1">IFERROR([2]!Hsgetvalue(I$12,"Scenario#"&amp;I$2&amp;"","Year#"&amp;I$5&amp;"","Period#"&amp;I$4&amp;"","View#"&amp;I$11&amp;"","Entity#"&amp;$D196&amp;"","Value#"&amp;I$10&amp;"","Account#"&amp;$B196&amp;"","ICP#"&amp;I$7&amp;"","Program#"&amp;I$8&amp;"","Movements#"&amp;$E196&amp;"","Data_Category#"&amp;I$3&amp;"","Reporting#"&amp;I$9&amp;"","ECP#"&amp;I$6&amp;"")/1000000,[2]!Hsgetvalue(I$12,"Scenario#"&amp;I$2&amp;"","Year#"&amp;I$5&amp;"","Period#"&amp;I$4&amp;"","View#"&amp;I$11&amp;"","Entity#"&amp;$D196&amp;"","Value#"&amp;I$10&amp;"","Account#"&amp;$B196&amp;"","ICP#"&amp;I$7&amp;"","Program#"&amp;I$8&amp;"","Movements#"&amp;$E196&amp;"","Data_Category#"&amp;I$3&amp;"","Reporting#"&amp;I$9&amp;"","ECP#"&amp;I$6&amp;""))</f>
        <v>#NAME?</v>
      </c>
      <c r="J196" s="107" t="e">
        <f ca="1">IFERROR([2]!Hsgetvalue(J$12,"Scenario#"&amp;J$2&amp;"","Year#"&amp;J$5&amp;"","Period#"&amp;J$4&amp;"","View#"&amp;J$11&amp;"","Entity#"&amp;$D196&amp;"","Value#"&amp;J$10&amp;"","Account#"&amp;$B196&amp;"","ICP#"&amp;J$7&amp;"","Program#"&amp;J$8&amp;"","Movements#"&amp;$E196&amp;"","Data_Category#"&amp;J$3&amp;"","Reporting#"&amp;J$9&amp;"","ECP#"&amp;J$6&amp;"")/1000000,[2]!Hsgetvalue(J$12,"Scenario#"&amp;J$2&amp;"","Year#"&amp;J$5&amp;"","Period#"&amp;J$4&amp;"","View#"&amp;J$11&amp;"","Entity#"&amp;$D196&amp;"","Value#"&amp;J$10&amp;"","Account#"&amp;$B196&amp;"","ICP#"&amp;J$7&amp;"","Program#"&amp;J$8&amp;"","Movements#"&amp;$E196&amp;"","Data_Category#"&amp;J$3&amp;"","Reporting#"&amp;J$9&amp;"","ECP#"&amp;J$6&amp;""))</f>
        <v>#NAME?</v>
      </c>
      <c r="K196" s="107" t="e">
        <f ca="1">IFERROR([2]!Hsgetvalue(K$12,"Scenario#"&amp;K$2&amp;"","Year#"&amp;K$5&amp;"","Period#"&amp;K$4&amp;"","View#"&amp;K$11&amp;"","Entity#"&amp;$D196&amp;"","Value#"&amp;K$10&amp;"","Account#"&amp;$B196&amp;"","ICP#"&amp;K$7&amp;"","Program#"&amp;K$8&amp;"","Movements#"&amp;$E196&amp;"","Data_Category#"&amp;K$3&amp;"","Reporting#"&amp;K$9&amp;"","ECP#"&amp;K$6&amp;"")/1000000,[2]!Hsgetvalue(K$12,"Scenario#"&amp;K$2&amp;"","Year#"&amp;K$5&amp;"","Period#"&amp;K$4&amp;"","View#"&amp;K$11&amp;"","Entity#"&amp;$D196&amp;"","Value#"&amp;K$10&amp;"","Account#"&amp;$B196&amp;"","ICP#"&amp;K$7&amp;"","Program#"&amp;K$8&amp;"","Movements#"&amp;$E196&amp;"","Data_Category#"&amp;K$3&amp;"","Reporting#"&amp;K$9&amp;"","ECP#"&amp;K$6&amp;""))</f>
        <v>#NAME?</v>
      </c>
      <c r="L196" s="107" t="e">
        <f ca="1">IFERROR([2]!Hsgetvalue(L$12,"Scenario#"&amp;L$2&amp;"","Year#"&amp;L$5&amp;"","Period#"&amp;L$4&amp;"","View#"&amp;L$11&amp;"","Entity#"&amp;$D196&amp;"","Value#"&amp;L$10&amp;"","Account#"&amp;$B196&amp;"","ICP#"&amp;L$7&amp;"","Program#"&amp;L$8&amp;"","Movements#"&amp;$E196&amp;"","Data_Category#"&amp;L$3&amp;"","Reporting#"&amp;L$9&amp;"","ECP#"&amp;L$6&amp;"")/1000000,[2]!Hsgetvalue(L$12,"Scenario#"&amp;L$2&amp;"","Year#"&amp;L$5&amp;"","Period#"&amp;L$4&amp;"","View#"&amp;L$11&amp;"","Entity#"&amp;$D196&amp;"","Value#"&amp;L$10&amp;"","Account#"&amp;$B196&amp;"","ICP#"&amp;L$7&amp;"","Program#"&amp;L$8&amp;"","Movements#"&amp;$E196&amp;"","Data_Category#"&amp;L$3&amp;"","Reporting#"&amp;L$9&amp;"","ECP#"&amp;L$6&amp;""))</f>
        <v>#NAME?</v>
      </c>
      <c r="M196" s="107" t="e">
        <f ca="1">IFERROR([2]!Hsgetvalue(M$12,"Scenario#"&amp;M$2&amp;"","Year#"&amp;M$5&amp;"","Period#"&amp;M$4&amp;"","View#"&amp;M$11&amp;"","Entity#"&amp;$D196&amp;"","Value#"&amp;M$10&amp;"","Account#"&amp;$B196&amp;"","ICP#"&amp;M$7&amp;"","Program#"&amp;M$8&amp;"","Movements#"&amp;$E196&amp;"","Data_Category#"&amp;M$3&amp;"","Reporting#"&amp;M$9&amp;"","ECP#"&amp;M$6&amp;"")/1000000,[2]!Hsgetvalue(M$12,"Scenario#"&amp;M$2&amp;"","Year#"&amp;M$5&amp;"","Period#"&amp;M$4&amp;"","View#"&amp;M$11&amp;"","Entity#"&amp;$D196&amp;"","Value#"&amp;M$10&amp;"","Account#"&amp;$B196&amp;"","ICP#"&amp;M$7&amp;"","Program#"&amp;M$8&amp;"","Movements#"&amp;$E196&amp;"","Data_Category#"&amp;M$3&amp;"","Reporting#"&amp;M$9&amp;"","ECP#"&amp;M$6&amp;""))</f>
        <v>#NAME?</v>
      </c>
      <c r="P196" s="45" t="e">
        <f ca="1">+I167+I183+I195-I196</f>
        <v>#NAME?</v>
      </c>
      <c r="Q196" s="45" t="e">
        <f t="shared" ref="Q196:S196" ca="1" si="35">+J167+J183+J195-J196</f>
        <v>#NAME?</v>
      </c>
      <c r="R196" s="45" t="e">
        <f t="shared" ca="1" si="35"/>
        <v>#NAME?</v>
      </c>
      <c r="S196" s="45" t="e">
        <f t="shared" ca="1" si="35"/>
        <v>#NAME?</v>
      </c>
      <c r="T196" s="45" t="e">
        <f ca="1">+M167+M183+M195-M196</f>
        <v>#NAME?</v>
      </c>
    </row>
    <row r="197" spans="2:20" ht="8.25" customHeight="1" x14ac:dyDescent="0.25">
      <c r="B197" s="12"/>
      <c r="C197" s="12"/>
      <c r="D197" s="11"/>
      <c r="E197" s="11"/>
      <c r="G197" s="34"/>
      <c r="H197" s="28"/>
      <c r="I197" s="28"/>
      <c r="J197" s="28"/>
      <c r="K197" s="28"/>
      <c r="L197" s="28"/>
      <c r="M197" s="28"/>
    </row>
    <row r="198" spans="2:20" ht="15" customHeight="1" x14ac:dyDescent="0.25">
      <c r="B198" s="12" t="s">
        <v>68</v>
      </c>
      <c r="C198" s="12"/>
      <c r="D198" s="11"/>
      <c r="E198" s="11"/>
      <c r="G198" s="125" t="s">
        <v>349</v>
      </c>
      <c r="H198" s="24"/>
      <c r="I198" s="24"/>
      <c r="J198" s="24"/>
      <c r="K198" s="24"/>
      <c r="L198" s="24"/>
      <c r="M198" s="24"/>
    </row>
    <row r="199" spans="2:20" ht="12" customHeight="1" x14ac:dyDescent="0.25">
      <c r="B199" s="12" t="s">
        <v>297</v>
      </c>
      <c r="C199" s="12" t="s">
        <v>298</v>
      </c>
      <c r="D199" s="11" t="s">
        <v>454</v>
      </c>
      <c r="E199" s="11" t="s">
        <v>265</v>
      </c>
      <c r="G199" s="20" t="s">
        <v>356</v>
      </c>
      <c r="H199" s="18" t="e">
        <f ca="1">IFERROR([2]!Hsgetvalue(H$12,"Scenario#"&amp;H$2&amp;"","Year#"&amp;H$5&amp;"","Period#"&amp;H$4&amp;"","View#"&amp;H$11&amp;"","Entity#"&amp;$D199&amp;"","Value#"&amp;H$10&amp;"","Account#"&amp;$B199&amp;"","ICP#"&amp;H$7&amp;"","Program#"&amp;H$8&amp;"","Movements#"&amp;$E199&amp;"","Data_Category#"&amp;H$3&amp;"","Reporting#"&amp;H$9&amp;"","ECP#"&amp;H$6&amp;"")/1000000,[2]!Hsgetvalue(H$12,"Scenario#"&amp;H$2&amp;"","Year#"&amp;H$5&amp;"","Period#"&amp;H$4&amp;"","View#"&amp;H$11&amp;"","Entity#"&amp;$D199&amp;"","Value#"&amp;H$10&amp;"","Account#"&amp;$B199&amp;"","ICP#"&amp;H$7&amp;"","Program#"&amp;H$8&amp;"","Movements#"&amp;$E199&amp;"","Data_Category#"&amp;H$3&amp;"","Reporting#"&amp;H$9&amp;"","ECP#"&amp;H$6&amp;""))</f>
        <v>#NAME?</v>
      </c>
      <c r="I199" s="18" t="e">
        <f ca="1">IFERROR([2]!Hsgetvalue(I$12,"Scenario#"&amp;I$2&amp;"","Year#"&amp;I$5&amp;"","Period#"&amp;I$4&amp;"","View#"&amp;I$11&amp;"","Entity#"&amp;$D199&amp;"","Value#"&amp;I$10&amp;"","Account#"&amp;$B199&amp;"","ICP#"&amp;I$7&amp;"","Program#"&amp;I$8&amp;"","Movements#"&amp;$E199&amp;"","Data_Category#"&amp;I$3&amp;"","Reporting#"&amp;I$9&amp;"","ECP#"&amp;I$6&amp;"")/1000000,[2]!Hsgetvalue(I$12,"Scenario#"&amp;I$2&amp;"","Year#"&amp;I$5&amp;"","Period#"&amp;I$4&amp;"","View#"&amp;I$11&amp;"","Entity#"&amp;$D199&amp;"","Value#"&amp;I$10&amp;"","Account#"&amp;$B199&amp;"","ICP#"&amp;I$7&amp;"","Program#"&amp;I$8&amp;"","Movements#"&amp;$E199&amp;"","Data_Category#"&amp;I$3&amp;"","Reporting#"&amp;I$9&amp;"","ECP#"&amp;I$6&amp;""))</f>
        <v>#NAME?</v>
      </c>
      <c r="J199" s="18" t="e">
        <f ca="1">IFERROR([2]!Hsgetvalue(J$12,"Scenario#"&amp;J$2&amp;"","Year#"&amp;J$5&amp;"","Period#"&amp;J$4&amp;"","View#"&amp;J$11&amp;"","Entity#"&amp;$D199&amp;"","Value#"&amp;J$10&amp;"","Account#"&amp;$B199&amp;"","ICP#"&amp;J$7&amp;"","Program#"&amp;J$8&amp;"","Movements#"&amp;$E199&amp;"","Data_Category#"&amp;J$3&amp;"","Reporting#"&amp;J$9&amp;"","ECP#"&amp;J$6&amp;"")/1000000,[2]!Hsgetvalue(J$12,"Scenario#"&amp;J$2&amp;"","Year#"&amp;J$5&amp;"","Period#"&amp;J$4&amp;"","View#"&amp;J$11&amp;"","Entity#"&amp;$D199&amp;"","Value#"&amp;J$10&amp;"","Account#"&amp;$B199&amp;"","ICP#"&amp;J$7&amp;"","Program#"&amp;J$8&amp;"","Movements#"&amp;$E199&amp;"","Data_Category#"&amp;J$3&amp;"","Reporting#"&amp;J$9&amp;"","ECP#"&amp;J$6&amp;""))</f>
        <v>#NAME?</v>
      </c>
      <c r="K199" s="18" t="e">
        <f ca="1">IFERROR([2]!Hsgetvalue(K$12,"Scenario#"&amp;K$2&amp;"","Year#"&amp;K$5&amp;"","Period#"&amp;K$4&amp;"","View#"&amp;K$11&amp;"","Entity#"&amp;$D199&amp;"","Value#"&amp;K$10&amp;"","Account#"&amp;$B199&amp;"","ICP#"&amp;K$7&amp;"","Program#"&amp;K$8&amp;"","Movements#"&amp;$E199&amp;"","Data_Category#"&amp;K$3&amp;"","Reporting#"&amp;K$9&amp;"","ECP#"&amp;K$6&amp;"")/1000000,[2]!Hsgetvalue(K$12,"Scenario#"&amp;K$2&amp;"","Year#"&amp;K$5&amp;"","Period#"&amp;K$4&amp;"","View#"&amp;K$11&amp;"","Entity#"&amp;$D199&amp;"","Value#"&amp;K$10&amp;"","Account#"&amp;$B199&amp;"","ICP#"&amp;K$7&amp;"","Program#"&amp;K$8&amp;"","Movements#"&amp;$E199&amp;"","Data_Category#"&amp;K$3&amp;"","Reporting#"&amp;K$9&amp;"","ECP#"&amp;K$6&amp;""))</f>
        <v>#NAME?</v>
      </c>
      <c r="L199" s="18" t="e">
        <f ca="1">IFERROR([2]!Hsgetvalue(L$12,"Scenario#"&amp;L$2&amp;"","Year#"&amp;L$5&amp;"","Period#"&amp;L$4&amp;"","View#"&amp;L$11&amp;"","Entity#"&amp;$D199&amp;"","Value#"&amp;L$10&amp;"","Account#"&amp;$B199&amp;"","ICP#"&amp;L$7&amp;"","Program#"&amp;L$8&amp;"","Movements#"&amp;$E199&amp;"","Data_Category#"&amp;L$3&amp;"","Reporting#"&amp;L$9&amp;"","ECP#"&amp;L$6&amp;"")/1000000,[2]!Hsgetvalue(L$12,"Scenario#"&amp;L$2&amp;"","Year#"&amp;L$5&amp;"","Period#"&amp;L$4&amp;"","View#"&amp;L$11&amp;"","Entity#"&amp;$D199&amp;"","Value#"&amp;L$10&amp;"","Account#"&amp;$B199&amp;"","ICP#"&amp;L$7&amp;"","Program#"&amp;L$8&amp;"","Movements#"&amp;$E199&amp;"","Data_Category#"&amp;L$3&amp;"","Reporting#"&amp;L$9&amp;"","ECP#"&amp;L$6&amp;""))</f>
        <v>#NAME?</v>
      </c>
      <c r="M199" s="18" t="e">
        <f ca="1">IFERROR([2]!Hsgetvalue(M$12,"Scenario#"&amp;M$2&amp;"","Year#"&amp;M$5&amp;"","Period#"&amp;M$4&amp;"","View#"&amp;M$11&amp;"","Entity#"&amp;$D199&amp;"","Value#"&amp;M$10&amp;"","Account#"&amp;$B199&amp;"","ICP#"&amp;M$7&amp;"","Program#"&amp;M$8&amp;"","Movements#"&amp;$E199&amp;"","Data_Category#"&amp;M$3&amp;"","Reporting#"&amp;M$9&amp;"","ECP#"&amp;M$6&amp;"")/1000000,[2]!Hsgetvalue(M$12,"Scenario#"&amp;M$2&amp;"","Year#"&amp;M$5&amp;"","Period#"&amp;M$4&amp;"","View#"&amp;M$11&amp;"","Entity#"&amp;$D199&amp;"","Value#"&amp;M$10&amp;"","Account#"&amp;$B199&amp;"","ICP#"&amp;M$7&amp;"","Program#"&amp;M$8&amp;"","Movements#"&amp;$E199&amp;"","Data_Category#"&amp;M$3&amp;"","Reporting#"&amp;M$9&amp;"","ECP#"&amp;M$6&amp;""))</f>
        <v>#NAME?</v>
      </c>
      <c r="P199" s="45" t="e">
        <f ca="1">+I167-I199</f>
        <v>#NAME?</v>
      </c>
      <c r="Q199" s="45" t="e">
        <f t="shared" ref="Q199:S199" ca="1" si="36">+J167-J199</f>
        <v>#NAME?</v>
      </c>
      <c r="R199" s="45" t="e">
        <f t="shared" ca="1" si="36"/>
        <v>#NAME?</v>
      </c>
      <c r="S199" s="45" t="e">
        <f t="shared" ca="1" si="36"/>
        <v>#NAME?</v>
      </c>
      <c r="T199" s="45" t="e">
        <f ca="1">+M167-M199</f>
        <v>#NAME?</v>
      </c>
    </row>
    <row r="200" spans="2:20" ht="12" customHeight="1" x14ac:dyDescent="0.25">
      <c r="B200" s="12" t="s">
        <v>305</v>
      </c>
      <c r="C200" s="12" t="s">
        <v>300</v>
      </c>
      <c r="D200" s="11" t="s">
        <v>454</v>
      </c>
      <c r="E200" s="11" t="s">
        <v>265</v>
      </c>
      <c r="G200" s="20" t="s">
        <v>300</v>
      </c>
      <c r="H200" s="18" t="e">
        <f ca="1">IFERROR([2]!Hsgetvalue(H$12,"Scenario#"&amp;H$2&amp;"","Year#"&amp;H$5&amp;"","Period#"&amp;H$4&amp;"","View#"&amp;H$11&amp;"","Entity#"&amp;$D200&amp;"","Value#"&amp;H$10&amp;"","Account#"&amp;$B200&amp;"","ICP#"&amp;H$7&amp;"","Program#"&amp;H$8&amp;"","Movements#"&amp;$E200&amp;"","Data_Category#"&amp;H$3&amp;"","Reporting#"&amp;H$9&amp;"","ECP#"&amp;H$6&amp;"")/1000000,[2]!Hsgetvalue(H$12,"Scenario#"&amp;H$2&amp;"","Year#"&amp;H$5&amp;"","Period#"&amp;H$4&amp;"","View#"&amp;H$11&amp;"","Entity#"&amp;$D200&amp;"","Value#"&amp;H$10&amp;"","Account#"&amp;$B200&amp;"","ICP#"&amp;H$7&amp;"","Program#"&amp;H$8&amp;"","Movements#"&amp;$E200&amp;"","Data_Category#"&amp;H$3&amp;"","Reporting#"&amp;H$9&amp;"","ECP#"&amp;H$6&amp;""))</f>
        <v>#NAME?</v>
      </c>
      <c r="I200" s="18" t="e">
        <f ca="1">IFERROR([2]!Hsgetvalue(I$12,"Scenario#"&amp;I$2&amp;"","Year#"&amp;I$5&amp;"","Period#"&amp;I$4&amp;"","View#"&amp;I$11&amp;"","Entity#"&amp;$D200&amp;"","Value#"&amp;I$10&amp;"","Account#"&amp;$B200&amp;"","ICP#"&amp;I$7&amp;"","Program#"&amp;I$8&amp;"","Movements#"&amp;$E200&amp;"","Data_Category#"&amp;I$3&amp;"","Reporting#"&amp;I$9&amp;"","ECP#"&amp;I$6&amp;"")/1000000,[2]!Hsgetvalue(I$12,"Scenario#"&amp;I$2&amp;"","Year#"&amp;I$5&amp;"","Period#"&amp;I$4&amp;"","View#"&amp;I$11&amp;"","Entity#"&amp;$D200&amp;"","Value#"&amp;I$10&amp;"","Account#"&amp;$B200&amp;"","ICP#"&amp;I$7&amp;"","Program#"&amp;I$8&amp;"","Movements#"&amp;$E200&amp;"","Data_Category#"&amp;I$3&amp;"","Reporting#"&amp;I$9&amp;"","ECP#"&amp;I$6&amp;""))</f>
        <v>#NAME?</v>
      </c>
      <c r="J200" s="18" t="e">
        <f ca="1">IFERROR([2]!Hsgetvalue(J$12,"Scenario#"&amp;J$2&amp;"","Year#"&amp;J$5&amp;"","Period#"&amp;J$4&amp;"","View#"&amp;J$11&amp;"","Entity#"&amp;$D200&amp;"","Value#"&amp;J$10&amp;"","Account#"&amp;$B200&amp;"","ICP#"&amp;J$7&amp;"","Program#"&amp;J$8&amp;"","Movements#"&amp;$E200&amp;"","Data_Category#"&amp;J$3&amp;"","Reporting#"&amp;J$9&amp;"","ECP#"&amp;J$6&amp;"")/1000000,[2]!Hsgetvalue(J$12,"Scenario#"&amp;J$2&amp;"","Year#"&amp;J$5&amp;"","Period#"&amp;J$4&amp;"","View#"&amp;J$11&amp;"","Entity#"&amp;$D200&amp;"","Value#"&amp;J$10&amp;"","Account#"&amp;$B200&amp;"","ICP#"&amp;J$7&amp;"","Program#"&amp;J$8&amp;"","Movements#"&amp;$E200&amp;"","Data_Category#"&amp;J$3&amp;"","Reporting#"&amp;J$9&amp;"","ECP#"&amp;J$6&amp;""))</f>
        <v>#NAME?</v>
      </c>
      <c r="K200" s="18" t="e">
        <f ca="1">IFERROR([2]!Hsgetvalue(K$12,"Scenario#"&amp;K$2&amp;"","Year#"&amp;K$5&amp;"","Period#"&amp;K$4&amp;"","View#"&amp;K$11&amp;"","Entity#"&amp;$D200&amp;"","Value#"&amp;K$10&amp;"","Account#"&amp;$B200&amp;"","ICP#"&amp;K$7&amp;"","Program#"&amp;K$8&amp;"","Movements#"&amp;$E200&amp;"","Data_Category#"&amp;K$3&amp;"","Reporting#"&amp;K$9&amp;"","ECP#"&amp;K$6&amp;"")/1000000,[2]!Hsgetvalue(K$12,"Scenario#"&amp;K$2&amp;"","Year#"&amp;K$5&amp;"","Period#"&amp;K$4&amp;"","View#"&amp;K$11&amp;"","Entity#"&amp;$D200&amp;"","Value#"&amp;K$10&amp;"","Account#"&amp;$B200&amp;"","ICP#"&amp;K$7&amp;"","Program#"&amp;K$8&amp;"","Movements#"&amp;$E200&amp;"","Data_Category#"&amp;K$3&amp;"","Reporting#"&amp;K$9&amp;"","ECP#"&amp;K$6&amp;""))</f>
        <v>#NAME?</v>
      </c>
      <c r="L200" s="18" t="e">
        <f ca="1">IFERROR([2]!Hsgetvalue(L$12,"Scenario#"&amp;L$2&amp;"","Year#"&amp;L$5&amp;"","Period#"&amp;L$4&amp;"","View#"&amp;L$11&amp;"","Entity#"&amp;$D200&amp;"","Value#"&amp;L$10&amp;"","Account#"&amp;$B200&amp;"","ICP#"&amp;L$7&amp;"","Program#"&amp;L$8&amp;"","Movements#"&amp;$E200&amp;"","Data_Category#"&amp;L$3&amp;"","Reporting#"&amp;L$9&amp;"","ECP#"&amp;L$6&amp;"")/1000000,[2]!Hsgetvalue(L$12,"Scenario#"&amp;L$2&amp;"","Year#"&amp;L$5&amp;"","Period#"&amp;L$4&amp;"","View#"&amp;L$11&amp;"","Entity#"&amp;$D200&amp;"","Value#"&amp;L$10&amp;"","Account#"&amp;$B200&amp;"","ICP#"&amp;L$7&amp;"","Program#"&amp;L$8&amp;"","Movements#"&amp;$E200&amp;"","Data_Category#"&amp;L$3&amp;"","Reporting#"&amp;L$9&amp;"","ECP#"&amp;L$6&amp;""))</f>
        <v>#NAME?</v>
      </c>
      <c r="M200" s="18" t="e">
        <f ca="1">IFERROR([2]!Hsgetvalue(M$12,"Scenario#"&amp;M$2&amp;"","Year#"&amp;M$5&amp;"","Period#"&amp;M$4&amp;"","View#"&amp;M$11&amp;"","Entity#"&amp;$D200&amp;"","Value#"&amp;M$10&amp;"","Account#"&amp;$B200&amp;"","ICP#"&amp;M$7&amp;"","Program#"&amp;M$8&amp;"","Movements#"&amp;$E200&amp;"","Data_Category#"&amp;M$3&amp;"","Reporting#"&amp;M$9&amp;"","ECP#"&amp;M$6&amp;"")/1000000,[2]!Hsgetvalue(M$12,"Scenario#"&amp;M$2&amp;"","Year#"&amp;M$5&amp;"","Period#"&amp;M$4&amp;"","View#"&amp;M$11&amp;"","Entity#"&amp;$D200&amp;"","Value#"&amp;M$10&amp;"","Account#"&amp;$B200&amp;"","ICP#"&amp;M$7&amp;"","Program#"&amp;M$8&amp;"","Movements#"&amp;$E200&amp;"","Data_Category#"&amp;M$3&amp;"","Reporting#"&amp;M$9&amp;"","ECP#"&amp;M$6&amp;""))</f>
        <v>#NAME?</v>
      </c>
      <c r="P200" s="45" t="e">
        <f ca="1">+I172-I200</f>
        <v>#NAME?</v>
      </c>
      <c r="Q200" s="45" t="e">
        <f t="shared" ref="Q200:S200" ca="1" si="37">+J172-J200</f>
        <v>#NAME?</v>
      </c>
      <c r="R200" s="45" t="e">
        <f t="shared" ca="1" si="37"/>
        <v>#NAME?</v>
      </c>
      <c r="S200" s="45" t="e">
        <f t="shared" ca="1" si="37"/>
        <v>#NAME?</v>
      </c>
      <c r="T200" s="45" t="e">
        <f ca="1">+M172-M200</f>
        <v>#NAME?</v>
      </c>
    </row>
    <row r="201" spans="2:20" ht="12" customHeight="1" thickBot="1" x14ac:dyDescent="0.3">
      <c r="B201" s="12" t="s">
        <v>363</v>
      </c>
      <c r="C201" s="12" t="s">
        <v>358</v>
      </c>
      <c r="D201" s="11" t="s">
        <v>454</v>
      </c>
      <c r="E201" s="11" t="s">
        <v>265</v>
      </c>
      <c r="G201" s="20" t="s">
        <v>358</v>
      </c>
      <c r="H201" s="18" t="e">
        <f ca="1">IFERROR([2]!Hsgetvalue(H$12,"Scenario#"&amp;H$2&amp;"","Year#"&amp;H$5&amp;"","Period#"&amp;H$4&amp;"","View#"&amp;H$11&amp;"","Entity#"&amp;$D201&amp;"","Value#"&amp;H$10&amp;"","Account#"&amp;$B201&amp;"","ICP#"&amp;H$7&amp;"","Program#"&amp;H$8&amp;"","Movements#"&amp;$E201&amp;"","Data_Category#"&amp;H$3&amp;"","Reporting#"&amp;H$9&amp;"","ECP#"&amp;H$6&amp;"")/1000000,[2]!Hsgetvalue(H$12,"Scenario#"&amp;H$2&amp;"","Year#"&amp;H$5&amp;"","Period#"&amp;H$4&amp;"","View#"&amp;H$11&amp;"","Entity#"&amp;$D201&amp;"","Value#"&amp;H$10&amp;"","Account#"&amp;$B201&amp;"","ICP#"&amp;H$7&amp;"","Program#"&amp;H$8&amp;"","Movements#"&amp;$E201&amp;"","Data_Category#"&amp;H$3&amp;"","Reporting#"&amp;H$9&amp;"","ECP#"&amp;H$6&amp;""))</f>
        <v>#NAME?</v>
      </c>
      <c r="I201" s="18" t="e">
        <f ca="1">IFERROR([2]!Hsgetvalue(I$12,"Scenario#"&amp;I$2&amp;"","Year#"&amp;I$5&amp;"","Period#"&amp;I$4&amp;"","View#"&amp;I$11&amp;"","Entity#"&amp;$D201&amp;"","Value#"&amp;I$10&amp;"","Account#"&amp;$B201&amp;"","ICP#"&amp;I$7&amp;"","Program#"&amp;I$8&amp;"","Movements#"&amp;$E201&amp;"","Data_Category#"&amp;I$3&amp;"","Reporting#"&amp;I$9&amp;"","ECP#"&amp;I$6&amp;"")/1000000,[2]!Hsgetvalue(I$12,"Scenario#"&amp;I$2&amp;"","Year#"&amp;I$5&amp;"","Period#"&amp;I$4&amp;"","View#"&amp;I$11&amp;"","Entity#"&amp;$D201&amp;"","Value#"&amp;I$10&amp;"","Account#"&amp;$B201&amp;"","ICP#"&amp;I$7&amp;"","Program#"&amp;I$8&amp;"","Movements#"&amp;$E201&amp;"","Data_Category#"&amp;I$3&amp;"","Reporting#"&amp;I$9&amp;"","ECP#"&amp;I$6&amp;""))</f>
        <v>#NAME?</v>
      </c>
      <c r="J201" s="18" t="e">
        <f ca="1">IFERROR([2]!Hsgetvalue(J$12,"Scenario#"&amp;J$2&amp;"","Year#"&amp;J$5&amp;"","Period#"&amp;J$4&amp;"","View#"&amp;J$11&amp;"","Entity#"&amp;$D201&amp;"","Value#"&amp;J$10&amp;"","Account#"&amp;$B201&amp;"","ICP#"&amp;J$7&amp;"","Program#"&amp;J$8&amp;"","Movements#"&amp;$E201&amp;"","Data_Category#"&amp;J$3&amp;"","Reporting#"&amp;J$9&amp;"","ECP#"&amp;J$6&amp;"")/1000000,[2]!Hsgetvalue(J$12,"Scenario#"&amp;J$2&amp;"","Year#"&amp;J$5&amp;"","Period#"&amp;J$4&amp;"","View#"&amp;J$11&amp;"","Entity#"&amp;$D201&amp;"","Value#"&amp;J$10&amp;"","Account#"&amp;$B201&amp;"","ICP#"&amp;J$7&amp;"","Program#"&amp;J$8&amp;"","Movements#"&amp;$E201&amp;"","Data_Category#"&amp;J$3&amp;"","Reporting#"&amp;J$9&amp;"","ECP#"&amp;J$6&amp;""))</f>
        <v>#NAME?</v>
      </c>
      <c r="K201" s="18" t="e">
        <f ca="1">IFERROR([2]!Hsgetvalue(K$12,"Scenario#"&amp;K$2&amp;"","Year#"&amp;K$5&amp;"","Period#"&amp;K$4&amp;"","View#"&amp;K$11&amp;"","Entity#"&amp;$D201&amp;"","Value#"&amp;K$10&amp;"","Account#"&amp;$B201&amp;"","ICP#"&amp;K$7&amp;"","Program#"&amp;K$8&amp;"","Movements#"&amp;$E201&amp;"","Data_Category#"&amp;K$3&amp;"","Reporting#"&amp;K$9&amp;"","ECP#"&amp;K$6&amp;"")/1000000,[2]!Hsgetvalue(K$12,"Scenario#"&amp;K$2&amp;"","Year#"&amp;K$5&amp;"","Period#"&amp;K$4&amp;"","View#"&amp;K$11&amp;"","Entity#"&amp;$D201&amp;"","Value#"&amp;K$10&amp;"","Account#"&amp;$B201&amp;"","ICP#"&amp;K$7&amp;"","Program#"&amp;K$8&amp;"","Movements#"&amp;$E201&amp;"","Data_Category#"&amp;K$3&amp;"","Reporting#"&amp;K$9&amp;"","ECP#"&amp;K$6&amp;""))</f>
        <v>#NAME?</v>
      </c>
      <c r="L201" s="18" t="e">
        <f ca="1">IFERROR([2]!Hsgetvalue(L$12,"Scenario#"&amp;L$2&amp;"","Year#"&amp;L$5&amp;"","Period#"&amp;L$4&amp;"","View#"&amp;L$11&amp;"","Entity#"&amp;$D201&amp;"","Value#"&amp;L$10&amp;"","Account#"&amp;$B201&amp;"","ICP#"&amp;L$7&amp;"","Program#"&amp;L$8&amp;"","Movements#"&amp;$E201&amp;"","Data_Category#"&amp;L$3&amp;"","Reporting#"&amp;L$9&amp;"","ECP#"&amp;L$6&amp;"")/1000000,[2]!Hsgetvalue(L$12,"Scenario#"&amp;L$2&amp;"","Year#"&amp;L$5&amp;"","Period#"&amp;L$4&amp;"","View#"&amp;L$11&amp;"","Entity#"&amp;$D201&amp;"","Value#"&amp;L$10&amp;"","Account#"&amp;$B201&amp;"","ICP#"&amp;L$7&amp;"","Program#"&amp;L$8&amp;"","Movements#"&amp;$E201&amp;"","Data_Category#"&amp;L$3&amp;"","Reporting#"&amp;L$9&amp;"","ECP#"&amp;L$6&amp;""))</f>
        <v>#NAME?</v>
      </c>
      <c r="M201" s="18" t="e">
        <f ca="1">IFERROR([2]!Hsgetvalue(M$12,"Scenario#"&amp;M$2&amp;"","Year#"&amp;M$5&amp;"","Period#"&amp;M$4&amp;"","View#"&amp;M$11&amp;"","Entity#"&amp;$D201&amp;"","Value#"&amp;M$10&amp;"","Account#"&amp;$B201&amp;"","ICP#"&amp;M$7&amp;"","Program#"&amp;M$8&amp;"","Movements#"&amp;$E201&amp;"","Data_Category#"&amp;M$3&amp;"","Reporting#"&amp;M$9&amp;"","ECP#"&amp;M$6&amp;"")/1000000,[2]!Hsgetvalue(M$12,"Scenario#"&amp;M$2&amp;"","Year#"&amp;M$5&amp;"","Period#"&amp;M$4&amp;"","View#"&amp;M$11&amp;"","Entity#"&amp;$D201&amp;"","Value#"&amp;M$10&amp;"","Account#"&amp;$B201&amp;"","ICP#"&amp;M$7&amp;"","Program#"&amp;M$8&amp;"","Movements#"&amp;$E201&amp;"","Data_Category#"&amp;M$3&amp;"","Reporting#"&amp;M$9&amp;"","ECP#"&amp;M$6&amp;""))</f>
        <v>#NAME?</v>
      </c>
      <c r="P201" s="45" t="e">
        <f ca="1">+I190-I201</f>
        <v>#NAME?</v>
      </c>
      <c r="Q201" s="45" t="e">
        <f t="shared" ref="Q201:S201" ca="1" si="38">+J190-J201</f>
        <v>#NAME?</v>
      </c>
      <c r="R201" s="45" t="e">
        <f t="shared" ca="1" si="38"/>
        <v>#NAME?</v>
      </c>
      <c r="S201" s="45" t="e">
        <f t="shared" ca="1" si="38"/>
        <v>#NAME?</v>
      </c>
      <c r="T201" s="45" t="e">
        <f ca="1">+M190-M201</f>
        <v>#NAME?</v>
      </c>
    </row>
    <row r="202" spans="2:20" ht="15" customHeight="1" thickBot="1" x14ac:dyDescent="0.3">
      <c r="B202" s="12" t="s">
        <v>350</v>
      </c>
      <c r="C202" s="12" t="s">
        <v>351</v>
      </c>
      <c r="D202" s="11" t="s">
        <v>454</v>
      </c>
      <c r="E202" s="11" t="s">
        <v>265</v>
      </c>
      <c r="G202" s="114" t="s">
        <v>352</v>
      </c>
      <c r="H202" s="107" t="e">
        <f ca="1">IFERROR([2]!Hsgetvalue(H$12,"Scenario#"&amp;H$2&amp;"","Year#"&amp;H$5&amp;"","Period#"&amp;H$4&amp;"","View#"&amp;H$11&amp;"","Entity#"&amp;$D202&amp;"","Value#"&amp;H$10&amp;"","Account#"&amp;$B202&amp;"","ICP#"&amp;H$7&amp;"","Program#"&amp;H$8&amp;"","Movements#"&amp;$E202&amp;"","Data_Category#"&amp;H$3&amp;"","Reporting#"&amp;H$9&amp;"","ECP#"&amp;H$6&amp;"")/1000000,[2]!Hsgetvalue(H$12,"Scenario#"&amp;H$2&amp;"","Year#"&amp;H$5&amp;"","Period#"&amp;H$4&amp;"","View#"&amp;H$11&amp;"","Entity#"&amp;$D202&amp;"","Value#"&amp;H$10&amp;"","Account#"&amp;$B202&amp;"","ICP#"&amp;H$7&amp;"","Program#"&amp;H$8&amp;"","Movements#"&amp;$E202&amp;"","Data_Category#"&amp;H$3&amp;"","Reporting#"&amp;H$9&amp;"","ECP#"&amp;H$6&amp;""))</f>
        <v>#NAME?</v>
      </c>
      <c r="I202" s="107" t="e">
        <f ca="1">IFERROR([2]!Hsgetvalue(I$12,"Scenario#"&amp;I$2&amp;"","Year#"&amp;I$5&amp;"","Period#"&amp;I$4&amp;"","View#"&amp;I$11&amp;"","Entity#"&amp;$D202&amp;"","Value#"&amp;I$10&amp;"","Account#"&amp;$B202&amp;"","ICP#"&amp;I$7&amp;"","Program#"&amp;I$8&amp;"","Movements#"&amp;$E202&amp;"","Data_Category#"&amp;I$3&amp;"","Reporting#"&amp;I$9&amp;"","ECP#"&amp;I$6&amp;"")/1000000,[2]!Hsgetvalue(I$12,"Scenario#"&amp;I$2&amp;"","Year#"&amp;I$5&amp;"","Period#"&amp;I$4&amp;"","View#"&amp;I$11&amp;"","Entity#"&amp;$D202&amp;"","Value#"&amp;I$10&amp;"","Account#"&amp;$B202&amp;"","ICP#"&amp;I$7&amp;"","Program#"&amp;I$8&amp;"","Movements#"&amp;$E202&amp;"","Data_Category#"&amp;I$3&amp;"","Reporting#"&amp;I$9&amp;"","ECP#"&amp;I$6&amp;""))</f>
        <v>#NAME?</v>
      </c>
      <c r="J202" s="107" t="e">
        <f ca="1">IFERROR([2]!Hsgetvalue(J$12,"Scenario#"&amp;J$2&amp;"","Year#"&amp;J$5&amp;"","Period#"&amp;J$4&amp;"","View#"&amp;J$11&amp;"","Entity#"&amp;$D202&amp;"","Value#"&amp;J$10&amp;"","Account#"&amp;$B202&amp;"","ICP#"&amp;J$7&amp;"","Program#"&amp;J$8&amp;"","Movements#"&amp;$E202&amp;"","Data_Category#"&amp;J$3&amp;"","Reporting#"&amp;J$9&amp;"","ECP#"&amp;J$6&amp;"")/1000000,[2]!Hsgetvalue(J$12,"Scenario#"&amp;J$2&amp;"","Year#"&amp;J$5&amp;"","Period#"&amp;J$4&amp;"","View#"&amp;J$11&amp;"","Entity#"&amp;$D202&amp;"","Value#"&amp;J$10&amp;"","Account#"&amp;$B202&amp;"","ICP#"&amp;J$7&amp;"","Program#"&amp;J$8&amp;"","Movements#"&amp;$E202&amp;"","Data_Category#"&amp;J$3&amp;"","Reporting#"&amp;J$9&amp;"","ECP#"&amp;J$6&amp;""))</f>
        <v>#NAME?</v>
      </c>
      <c r="K202" s="107" t="e">
        <f ca="1">IFERROR([2]!Hsgetvalue(K$12,"Scenario#"&amp;K$2&amp;"","Year#"&amp;K$5&amp;"","Period#"&amp;K$4&amp;"","View#"&amp;K$11&amp;"","Entity#"&amp;$D202&amp;"","Value#"&amp;K$10&amp;"","Account#"&amp;$B202&amp;"","ICP#"&amp;K$7&amp;"","Program#"&amp;K$8&amp;"","Movements#"&amp;$E202&amp;"","Data_Category#"&amp;K$3&amp;"","Reporting#"&amp;K$9&amp;"","ECP#"&amp;K$6&amp;"")/1000000,[2]!Hsgetvalue(K$12,"Scenario#"&amp;K$2&amp;"","Year#"&amp;K$5&amp;"","Period#"&amp;K$4&amp;"","View#"&amp;K$11&amp;"","Entity#"&amp;$D202&amp;"","Value#"&amp;K$10&amp;"","Account#"&amp;$B202&amp;"","ICP#"&amp;K$7&amp;"","Program#"&amp;K$8&amp;"","Movements#"&amp;$E202&amp;"","Data_Category#"&amp;K$3&amp;"","Reporting#"&amp;K$9&amp;"","ECP#"&amp;K$6&amp;""))</f>
        <v>#NAME?</v>
      </c>
      <c r="L202" s="107" t="e">
        <f ca="1">IFERROR([2]!Hsgetvalue(L$12,"Scenario#"&amp;L$2&amp;"","Year#"&amp;L$5&amp;"","Period#"&amp;L$4&amp;"","View#"&amp;L$11&amp;"","Entity#"&amp;$D202&amp;"","Value#"&amp;L$10&amp;"","Account#"&amp;$B202&amp;"","ICP#"&amp;L$7&amp;"","Program#"&amp;L$8&amp;"","Movements#"&amp;$E202&amp;"","Data_Category#"&amp;L$3&amp;"","Reporting#"&amp;L$9&amp;"","ECP#"&amp;L$6&amp;"")/1000000,[2]!Hsgetvalue(L$12,"Scenario#"&amp;L$2&amp;"","Year#"&amp;L$5&amp;"","Period#"&amp;L$4&amp;"","View#"&amp;L$11&amp;"","Entity#"&amp;$D202&amp;"","Value#"&amp;L$10&amp;"","Account#"&amp;$B202&amp;"","ICP#"&amp;L$7&amp;"","Program#"&amp;L$8&amp;"","Movements#"&amp;$E202&amp;"","Data_Category#"&amp;L$3&amp;"","Reporting#"&amp;L$9&amp;"","ECP#"&amp;L$6&amp;""))</f>
        <v>#NAME?</v>
      </c>
      <c r="M202" s="107" t="e">
        <f ca="1">IFERROR([2]!Hsgetvalue(M$12,"Scenario#"&amp;M$2&amp;"","Year#"&amp;M$5&amp;"","Period#"&amp;M$4&amp;"","View#"&amp;M$11&amp;"","Entity#"&amp;$D202&amp;"","Value#"&amp;M$10&amp;"","Account#"&amp;$B202&amp;"","ICP#"&amp;M$7&amp;"","Program#"&amp;M$8&amp;"","Movements#"&amp;$E202&amp;"","Data_Category#"&amp;M$3&amp;"","Reporting#"&amp;M$9&amp;"","ECP#"&amp;M$6&amp;"")/1000000,[2]!Hsgetvalue(M$12,"Scenario#"&amp;M$2&amp;"","Year#"&amp;M$5&amp;"","Period#"&amp;M$4&amp;"","View#"&amp;M$11&amp;"","Entity#"&amp;$D202&amp;"","Value#"&amp;M$10&amp;"","Account#"&amp;$B202&amp;"","ICP#"&amp;M$7&amp;"","Program#"&amp;M$8&amp;"","Movements#"&amp;$E202&amp;"","Data_Category#"&amp;M$3&amp;"","Reporting#"&amp;M$9&amp;"","ECP#"&amp;M$6&amp;""))</f>
        <v>#NAME?</v>
      </c>
      <c r="P202" s="45" t="e">
        <f ca="1">SUM(I199:I201)-I202</f>
        <v>#NAME?</v>
      </c>
      <c r="Q202" s="45" t="e">
        <f t="shared" ref="Q202:S202" ca="1" si="39">SUM(J199:J201)-J202</f>
        <v>#NAME?</v>
      </c>
      <c r="R202" s="45" t="e">
        <f t="shared" ca="1" si="39"/>
        <v>#NAME?</v>
      </c>
      <c r="S202" s="45" t="e">
        <f t="shared" ca="1" si="39"/>
        <v>#NAME?</v>
      </c>
      <c r="T202" s="45" t="e">
        <f ca="1">SUM(M199:M201)-M202</f>
        <v>#NAME?</v>
      </c>
    </row>
  </sheetData>
  <mergeCells count="7">
    <mergeCell ref="K148:M148"/>
    <mergeCell ref="G14:K14"/>
    <mergeCell ref="L14:N14"/>
    <mergeCell ref="G15:M15"/>
    <mergeCell ref="K17:M17"/>
    <mergeCell ref="L89:M89"/>
    <mergeCell ref="K92:M92"/>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I145"/>
  <sheetViews>
    <sheetView topLeftCell="A106" workbookViewId="0">
      <selection activeCell="H140" sqref="H140"/>
    </sheetView>
  </sheetViews>
  <sheetFormatPr defaultRowHeight="15" x14ac:dyDescent="0.25"/>
  <cols>
    <col min="1" max="1" width="9.140625" style="79"/>
    <col min="2" max="2" width="39" customWidth="1"/>
    <col min="3" max="3" width="14.5703125" customWidth="1"/>
    <col min="4" max="4" width="14.42578125" customWidth="1"/>
    <col min="5" max="5" width="13.42578125" customWidth="1"/>
    <col min="6" max="6" width="10.5703125" bestFit="1" customWidth="1"/>
    <col min="7" max="7" width="9.28515625" bestFit="1" customWidth="1"/>
    <col min="21" max="61" width="9.140625" style="3"/>
  </cols>
  <sheetData>
    <row r="1" spans="1:6" customFormat="1" ht="18.75" x14ac:dyDescent="0.3">
      <c r="A1" s="79"/>
      <c r="B1" s="50" t="s">
        <v>399</v>
      </c>
      <c r="C1" s="48"/>
    </row>
    <row r="3" spans="1:6" customFormat="1" ht="21" x14ac:dyDescent="0.35">
      <c r="A3" s="79" t="s">
        <v>419</v>
      </c>
      <c r="B3" s="78" t="s">
        <v>374</v>
      </c>
      <c r="C3" s="78"/>
      <c r="D3" s="78"/>
    </row>
    <row r="5" spans="1:6" customFormat="1" x14ac:dyDescent="0.25">
      <c r="A5" s="79"/>
      <c r="B5" s="40" t="s">
        <v>385</v>
      </c>
    </row>
    <row r="6" spans="1:6" customFormat="1" ht="30" x14ac:dyDescent="0.25">
      <c r="A6" s="79"/>
      <c r="C6" s="43" t="s">
        <v>376</v>
      </c>
      <c r="D6" s="42"/>
      <c r="E6" s="42" t="s">
        <v>30</v>
      </c>
    </row>
    <row r="7" spans="1:6" customFormat="1" ht="30" x14ac:dyDescent="0.25">
      <c r="A7" s="79"/>
      <c r="C7" s="42" t="s">
        <v>377</v>
      </c>
      <c r="D7" s="42" t="s">
        <v>378</v>
      </c>
      <c r="E7" s="42" t="s">
        <v>379</v>
      </c>
    </row>
    <row r="8" spans="1:6" customFormat="1" x14ac:dyDescent="0.25">
      <c r="A8" s="79"/>
      <c r="B8" s="41" t="s">
        <v>394</v>
      </c>
    </row>
    <row r="9" spans="1:6" customFormat="1" x14ac:dyDescent="0.25">
      <c r="A9" s="79"/>
      <c r="B9" t="s">
        <v>380</v>
      </c>
      <c r="F9" s="3"/>
    </row>
    <row r="10" spans="1:6" customFormat="1" x14ac:dyDescent="0.25">
      <c r="A10" s="79">
        <v>1</v>
      </c>
      <c r="B10" t="s">
        <v>375</v>
      </c>
      <c r="C10" s="39">
        <v>-128</v>
      </c>
      <c r="D10" s="39">
        <v>-973</v>
      </c>
      <c r="E10" s="39">
        <f>C10-D10</f>
        <v>845</v>
      </c>
      <c r="F10" s="3"/>
    </row>
    <row r="11" spans="1:6" customFormat="1" x14ac:dyDescent="0.25">
      <c r="A11" s="79">
        <v>2</v>
      </c>
      <c r="B11" t="s">
        <v>358</v>
      </c>
      <c r="C11" s="39">
        <v>-1629</v>
      </c>
      <c r="D11" s="39">
        <v>-784</v>
      </c>
      <c r="E11" s="39">
        <f>C11-D11</f>
        <v>-845</v>
      </c>
      <c r="F11" s="3"/>
    </row>
    <row r="12" spans="1:6" customFormat="1" x14ac:dyDescent="0.25">
      <c r="A12" s="79"/>
      <c r="C12" s="39"/>
      <c r="D12" s="39"/>
      <c r="E12" s="39"/>
      <c r="F12" s="3"/>
    </row>
    <row r="13" spans="1:6" customFormat="1" x14ac:dyDescent="0.25">
      <c r="A13" s="79"/>
      <c r="B13" t="s">
        <v>381</v>
      </c>
      <c r="C13" s="39"/>
      <c r="D13" s="39"/>
      <c r="E13" s="39"/>
      <c r="F13" s="3"/>
    </row>
    <row r="14" spans="1:6" customFormat="1" x14ac:dyDescent="0.25">
      <c r="A14" s="79">
        <v>3</v>
      </c>
      <c r="B14" t="s">
        <v>382</v>
      </c>
      <c r="C14" s="39">
        <v>-1629</v>
      </c>
      <c r="D14" s="39">
        <v>-784</v>
      </c>
      <c r="E14" s="39">
        <f t="shared" ref="E14:E25" si="0">C14-D14</f>
        <v>-845</v>
      </c>
      <c r="F14" s="3"/>
    </row>
    <row r="15" spans="1:6" customFormat="1" x14ac:dyDescent="0.25">
      <c r="A15" s="79">
        <v>4</v>
      </c>
      <c r="B15" t="s">
        <v>351</v>
      </c>
      <c r="C15" s="39">
        <v>-6335</v>
      </c>
      <c r="D15" s="39">
        <v>-5490</v>
      </c>
      <c r="E15" s="39">
        <f t="shared" si="0"/>
        <v>-845</v>
      </c>
      <c r="F15" s="3"/>
    </row>
    <row r="16" spans="1:6" customFormat="1" x14ac:dyDescent="0.25">
      <c r="A16" s="79"/>
      <c r="C16" s="39"/>
      <c r="D16" s="39"/>
      <c r="E16" s="39"/>
      <c r="F16" s="3"/>
    </row>
    <row r="17" spans="1:20" customFormat="1" x14ac:dyDescent="0.25">
      <c r="A17" s="79"/>
      <c r="B17" s="40" t="s">
        <v>384</v>
      </c>
      <c r="C17" s="39"/>
      <c r="D17" s="39"/>
      <c r="E17" s="39"/>
      <c r="F17" s="3"/>
    </row>
    <row r="18" spans="1:20" customFormat="1" x14ac:dyDescent="0.25">
      <c r="A18" s="79"/>
      <c r="B18" t="s">
        <v>383</v>
      </c>
      <c r="C18" s="39"/>
      <c r="D18" s="39"/>
      <c r="E18" s="39"/>
      <c r="F18" s="3"/>
    </row>
    <row r="19" spans="1:20" customFormat="1" x14ac:dyDescent="0.25">
      <c r="A19" s="79">
        <v>5</v>
      </c>
      <c r="B19" t="s">
        <v>340</v>
      </c>
      <c r="C19" s="39">
        <v>39</v>
      </c>
      <c r="D19" s="39">
        <v>-94</v>
      </c>
      <c r="E19" s="39">
        <f t="shared" si="0"/>
        <v>133</v>
      </c>
      <c r="F19" s="3"/>
    </row>
    <row r="20" spans="1:20" customFormat="1" x14ac:dyDescent="0.25">
      <c r="A20" s="79">
        <v>6</v>
      </c>
      <c r="B20" t="s">
        <v>343</v>
      </c>
      <c r="C20" s="39">
        <v>-453</v>
      </c>
      <c r="D20" s="39">
        <v>-320</v>
      </c>
      <c r="E20" s="39">
        <f t="shared" si="0"/>
        <v>-133</v>
      </c>
      <c r="F20" s="3"/>
    </row>
    <row r="21" spans="1:20" customFormat="1" x14ac:dyDescent="0.25">
      <c r="A21" s="79"/>
      <c r="B21" t="s">
        <v>404</v>
      </c>
      <c r="C21" s="39"/>
      <c r="D21" s="39"/>
      <c r="E21" s="39"/>
      <c r="F21" s="3"/>
    </row>
    <row r="22" spans="1:20" customFormat="1" x14ac:dyDescent="0.25">
      <c r="A22" s="79"/>
      <c r="E22" s="39"/>
      <c r="F22" s="3"/>
    </row>
    <row r="23" spans="1:20" customFormat="1" x14ac:dyDescent="0.25">
      <c r="A23" s="79"/>
      <c r="B23" t="s">
        <v>386</v>
      </c>
      <c r="E23" s="39"/>
      <c r="F23" s="3"/>
    </row>
    <row r="24" spans="1:20" customFormat="1" x14ac:dyDescent="0.25">
      <c r="A24" s="79"/>
      <c r="E24" s="39"/>
      <c r="F24" s="3"/>
    </row>
    <row r="25" spans="1:20" customFormat="1" x14ac:dyDescent="0.25">
      <c r="A25" s="79">
        <v>7</v>
      </c>
      <c r="B25" t="s">
        <v>387</v>
      </c>
      <c r="C25">
        <v>6335</v>
      </c>
      <c r="D25">
        <v>5490</v>
      </c>
      <c r="E25" s="39">
        <f t="shared" si="0"/>
        <v>845</v>
      </c>
      <c r="F25" s="3"/>
    </row>
    <row r="26" spans="1:20" customFormat="1" x14ac:dyDescent="0.25">
      <c r="A26" s="79"/>
      <c r="E26" s="39"/>
      <c r="F26" s="3"/>
    </row>
    <row r="27" spans="1:20" customFormat="1" x14ac:dyDescent="0.25">
      <c r="A27" s="79"/>
      <c r="B27" s="53" t="s">
        <v>393</v>
      </c>
      <c r="C27" s="53"/>
      <c r="D27" s="53"/>
      <c r="E27" s="53"/>
      <c r="F27" s="53"/>
      <c r="G27" s="53"/>
      <c r="H27" s="53"/>
      <c r="I27" s="53"/>
      <c r="J27" s="53"/>
      <c r="K27" s="53"/>
      <c r="L27" s="53"/>
      <c r="M27" s="53"/>
      <c r="N27" s="53"/>
      <c r="O27" s="53"/>
      <c r="P27" s="53"/>
    </row>
    <row r="28" spans="1:20" customFormat="1" x14ac:dyDescent="0.25">
      <c r="A28" s="79"/>
      <c r="B28" s="53" t="s">
        <v>392</v>
      </c>
      <c r="C28" s="53"/>
      <c r="D28" s="53"/>
      <c r="E28" s="53"/>
      <c r="F28" s="53"/>
      <c r="G28" s="53"/>
      <c r="H28" s="53"/>
      <c r="I28" s="53"/>
      <c r="J28" s="53"/>
      <c r="K28" s="53"/>
      <c r="L28" s="53"/>
      <c r="M28" s="53"/>
      <c r="N28" s="53"/>
      <c r="O28" s="53"/>
      <c r="P28" s="53"/>
    </row>
    <row r="29" spans="1:20" s="3" customFormat="1" ht="14.25" customHeight="1" x14ac:dyDescent="0.25">
      <c r="A29" s="80"/>
      <c r="B29" s="68"/>
      <c r="C29" s="68"/>
      <c r="D29" s="68"/>
      <c r="E29" s="68"/>
      <c r="F29" s="68"/>
      <c r="G29" s="68"/>
      <c r="H29" s="68"/>
      <c r="I29" s="68"/>
      <c r="J29" s="68"/>
      <c r="K29" s="68"/>
      <c r="L29" s="68"/>
      <c r="M29" s="68"/>
      <c r="N29" s="68"/>
      <c r="O29" s="68"/>
      <c r="P29" s="68"/>
      <c r="Q29" s="68"/>
      <c r="R29" s="68"/>
      <c r="S29" s="68"/>
      <c r="T29" s="68"/>
    </row>
    <row r="30" spans="1:20" s="3" customFormat="1" x14ac:dyDescent="0.25">
      <c r="A30" s="81"/>
    </row>
    <row r="31" spans="1:20" customFormat="1" x14ac:dyDescent="0.25">
      <c r="A31" s="79"/>
      <c r="B31" s="40" t="s">
        <v>401</v>
      </c>
    </row>
    <row r="32" spans="1:20" customFormat="1" x14ac:dyDescent="0.25">
      <c r="A32" s="79">
        <v>8</v>
      </c>
      <c r="B32" t="s">
        <v>361</v>
      </c>
      <c r="C32">
        <v>0</v>
      </c>
      <c r="D32">
        <v>200</v>
      </c>
      <c r="E32">
        <v>200</v>
      </c>
      <c r="F32" s="53" t="s">
        <v>402</v>
      </c>
      <c r="G32" s="53"/>
      <c r="H32" s="53"/>
      <c r="I32" s="53"/>
      <c r="J32" s="53"/>
    </row>
    <row r="33" spans="1:61" x14ac:dyDescent="0.25">
      <c r="F33" s="53" t="s">
        <v>403</v>
      </c>
      <c r="G33" s="53"/>
      <c r="H33" s="53"/>
      <c r="I33" s="53"/>
      <c r="J33" s="53"/>
    </row>
    <row r="34" spans="1:61" x14ac:dyDescent="0.25">
      <c r="E34" s="53" t="s">
        <v>408</v>
      </c>
      <c r="F34" s="53" t="s">
        <v>407</v>
      </c>
      <c r="G34" s="53"/>
      <c r="H34" s="53"/>
      <c r="I34" s="53"/>
      <c r="J34" s="53"/>
      <c r="K34" s="53"/>
      <c r="L34" s="53"/>
      <c r="M34" s="53"/>
      <c r="N34" s="53"/>
      <c r="O34" s="53"/>
    </row>
    <row r="35" spans="1:61" s="3" customFormat="1" ht="14.25" customHeight="1" x14ac:dyDescent="0.25">
      <c r="A35" s="80"/>
      <c r="B35" s="68"/>
      <c r="C35" s="68"/>
      <c r="D35" s="68"/>
      <c r="E35" s="68"/>
      <c r="F35" s="68"/>
      <c r="G35" s="68"/>
      <c r="H35" s="68"/>
      <c r="I35" s="68"/>
      <c r="J35" s="68"/>
      <c r="K35" s="68"/>
      <c r="L35" s="68"/>
      <c r="M35" s="68"/>
      <c r="N35" s="68"/>
      <c r="O35" s="68"/>
      <c r="P35" s="68"/>
      <c r="Q35" s="68"/>
      <c r="R35" s="68"/>
      <c r="S35" s="68"/>
      <c r="T35" s="68"/>
    </row>
    <row r="37" spans="1:61" x14ac:dyDescent="0.25">
      <c r="A37" s="79">
        <v>9</v>
      </c>
      <c r="B37" s="40" t="s">
        <v>397</v>
      </c>
    </row>
    <row r="38" spans="1:61" x14ac:dyDescent="0.25">
      <c r="B38" t="s">
        <v>389</v>
      </c>
      <c r="I38" s="49" t="s">
        <v>396</v>
      </c>
    </row>
    <row r="39" spans="1:61" x14ac:dyDescent="0.25">
      <c r="B39" s="53" t="s">
        <v>412</v>
      </c>
      <c r="C39" s="53"/>
      <c r="D39" s="53"/>
      <c r="E39" s="53"/>
      <c r="I39" s="49"/>
    </row>
    <row r="40" spans="1:61" x14ac:dyDescent="0.25">
      <c r="I40" s="49"/>
    </row>
    <row r="41" spans="1:61" s="47" customFormat="1" x14ac:dyDescent="0.25">
      <c r="A41" s="82"/>
      <c r="B41" s="77"/>
      <c r="C41" s="77"/>
      <c r="D41" s="77"/>
      <c r="E41" s="77"/>
      <c r="F41" s="77"/>
      <c r="G41" s="77"/>
      <c r="H41" s="77"/>
      <c r="I41" s="77"/>
      <c r="J41" s="77"/>
      <c r="K41" s="77"/>
      <c r="L41" s="77"/>
      <c r="M41" s="77"/>
      <c r="N41" s="77"/>
      <c r="O41" s="77"/>
      <c r="P41" s="77"/>
      <c r="Q41" s="77"/>
      <c r="R41" s="77"/>
      <c r="S41" s="77"/>
      <c r="T41" s="77"/>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row>
    <row r="42" spans="1:61" ht="21" x14ac:dyDescent="0.35">
      <c r="B42" s="78" t="s">
        <v>388</v>
      </c>
      <c r="I42" s="49"/>
    </row>
    <row r="43" spans="1:61" x14ac:dyDescent="0.25">
      <c r="A43" s="81">
        <v>1</v>
      </c>
      <c r="B43" s="90" t="s">
        <v>434</v>
      </c>
      <c r="I43" s="49"/>
    </row>
    <row r="44" spans="1:61" x14ac:dyDescent="0.25">
      <c r="B44" t="s">
        <v>406</v>
      </c>
    </row>
    <row r="45" spans="1:61" x14ac:dyDescent="0.25">
      <c r="B45" t="s">
        <v>426</v>
      </c>
    </row>
    <row r="46" spans="1:61" x14ac:dyDescent="0.25">
      <c r="B46" s="54" t="s">
        <v>413</v>
      </c>
      <c r="C46" s="53" t="s">
        <v>415</v>
      </c>
      <c r="D46" s="53"/>
      <c r="E46" s="53"/>
      <c r="F46" s="53"/>
      <c r="G46" s="53"/>
      <c r="H46" s="53"/>
      <c r="I46" s="53"/>
      <c r="J46" s="53"/>
      <c r="K46" s="53"/>
      <c r="L46" s="53"/>
      <c r="M46" s="53"/>
      <c r="N46" s="53"/>
      <c r="O46" s="53"/>
    </row>
    <row r="49" spans="1:20" customFormat="1" x14ac:dyDescent="0.25">
      <c r="A49" s="83">
        <v>2</v>
      </c>
      <c r="B49" s="47" t="s">
        <v>398</v>
      </c>
      <c r="C49" s="47" t="s">
        <v>384</v>
      </c>
      <c r="D49" s="47"/>
      <c r="F49" s="53" t="s">
        <v>409</v>
      </c>
      <c r="G49" s="53" t="s">
        <v>416</v>
      </c>
      <c r="H49" s="53"/>
      <c r="I49" s="53"/>
      <c r="J49" s="53"/>
      <c r="K49" s="53"/>
    </row>
    <row r="50" spans="1:20" customFormat="1" x14ac:dyDescent="0.25">
      <c r="A50" s="79"/>
      <c r="B50" t="s">
        <v>315</v>
      </c>
    </row>
    <row r="51" spans="1:20" customFormat="1" x14ac:dyDescent="0.25">
      <c r="A51" s="79"/>
      <c r="B51" t="s">
        <v>418</v>
      </c>
      <c r="J51" s="56" t="s">
        <v>414</v>
      </c>
      <c r="K51" s="57"/>
      <c r="L51" s="57"/>
      <c r="M51" s="57"/>
      <c r="N51" s="57"/>
      <c r="O51" s="57"/>
      <c r="P51" s="58"/>
    </row>
    <row r="52" spans="1:20" customFormat="1" x14ac:dyDescent="0.25">
      <c r="A52" s="79"/>
      <c r="B52" t="s">
        <v>405</v>
      </c>
      <c r="J52" s="59" t="s">
        <v>312</v>
      </c>
      <c r="K52" s="55"/>
      <c r="L52" s="55"/>
      <c r="M52" s="55"/>
      <c r="N52" s="55"/>
      <c r="O52" s="55"/>
      <c r="P52" s="60"/>
    </row>
    <row r="53" spans="1:20" customFormat="1" x14ac:dyDescent="0.25">
      <c r="A53" s="79"/>
      <c r="J53" s="61" t="s">
        <v>315</v>
      </c>
      <c r="K53" s="55"/>
      <c r="L53" s="55"/>
      <c r="M53" s="55"/>
      <c r="N53" s="55"/>
      <c r="O53" s="55"/>
      <c r="P53" s="60"/>
    </row>
    <row r="54" spans="1:20" customFormat="1" x14ac:dyDescent="0.25">
      <c r="A54" s="79"/>
      <c r="C54" s="51" t="s">
        <v>19</v>
      </c>
      <c r="D54" s="51" t="s">
        <v>19</v>
      </c>
      <c r="E54" s="51" t="s">
        <v>20</v>
      </c>
      <c r="F54" s="51" t="s">
        <v>21</v>
      </c>
      <c r="G54" s="51" t="s">
        <v>22</v>
      </c>
      <c r="J54" s="62"/>
      <c r="K54" s="55"/>
      <c r="L54" s="55"/>
      <c r="M54" s="55"/>
      <c r="N54" s="55"/>
      <c r="O54" s="55"/>
      <c r="P54" s="60"/>
    </row>
    <row r="55" spans="1:20" customFormat="1" x14ac:dyDescent="0.25">
      <c r="A55" s="79"/>
      <c r="C55" s="51" t="s">
        <v>24</v>
      </c>
      <c r="D55" s="51" t="s">
        <v>23</v>
      </c>
      <c r="E55" s="220" t="s">
        <v>25</v>
      </c>
      <c r="F55" s="220"/>
      <c r="G55" s="220"/>
      <c r="J55" s="61" t="s">
        <v>326</v>
      </c>
      <c r="K55" s="55"/>
      <c r="L55" s="55"/>
      <c r="M55" s="55"/>
      <c r="N55" s="55"/>
      <c r="O55" s="55"/>
      <c r="P55" s="60"/>
    </row>
    <row r="56" spans="1:20" customFormat="1" x14ac:dyDescent="0.25">
      <c r="A56" s="79"/>
      <c r="C56" s="15" t="s">
        <v>30</v>
      </c>
      <c r="D56" s="15" t="s">
        <v>30</v>
      </c>
      <c r="E56" s="15" t="s">
        <v>30</v>
      </c>
      <c r="F56" s="15" t="s">
        <v>30</v>
      </c>
      <c r="G56" s="15" t="s">
        <v>30</v>
      </c>
      <c r="J56" s="63"/>
      <c r="K56" s="55"/>
      <c r="L56" s="55"/>
      <c r="M56" s="55"/>
      <c r="N56" s="55"/>
      <c r="O56" s="55"/>
      <c r="P56" s="60"/>
    </row>
    <row r="57" spans="1:20" customFormat="1" ht="22.5" customHeight="1" x14ac:dyDescent="0.25">
      <c r="A57" s="79"/>
      <c r="B57" s="221" t="s">
        <v>306</v>
      </c>
      <c r="C57" s="221"/>
      <c r="J57" s="64" t="s">
        <v>362</v>
      </c>
      <c r="K57" s="55"/>
      <c r="L57" s="55"/>
      <c r="M57" s="55"/>
      <c r="N57" s="55"/>
      <c r="O57" s="55"/>
      <c r="P57" s="60"/>
    </row>
    <row r="58" spans="1:20" customFormat="1" x14ac:dyDescent="0.25">
      <c r="A58" s="79"/>
      <c r="B58" s="52" t="s">
        <v>410</v>
      </c>
      <c r="C58" s="18"/>
      <c r="D58">
        <v>298</v>
      </c>
      <c r="E58">
        <v>93</v>
      </c>
      <c r="F58">
        <v>44</v>
      </c>
      <c r="G58">
        <v>1</v>
      </c>
      <c r="J58" s="65" t="s">
        <v>346</v>
      </c>
      <c r="K58" s="66"/>
      <c r="L58" s="66"/>
      <c r="M58" s="66"/>
      <c r="N58" s="66"/>
      <c r="O58" s="66"/>
      <c r="P58" s="67"/>
    </row>
    <row r="59" spans="1:20" customFormat="1" ht="14.25" customHeight="1" x14ac:dyDescent="0.25">
      <c r="A59" s="79"/>
      <c r="B59" s="52" t="s">
        <v>417</v>
      </c>
    </row>
    <row r="60" spans="1:20" customFormat="1" x14ac:dyDescent="0.25">
      <c r="A60" s="79"/>
      <c r="B60" s="52" t="s">
        <v>411</v>
      </c>
    </row>
    <row r="61" spans="1:20" customFormat="1" x14ac:dyDescent="0.25">
      <c r="A61" s="84"/>
      <c r="B61" s="70" t="s">
        <v>420</v>
      </c>
      <c r="C61" s="66"/>
      <c r="D61" s="66" t="s">
        <v>427</v>
      </c>
      <c r="E61" s="66"/>
      <c r="F61" s="66"/>
      <c r="G61" s="66"/>
      <c r="H61" s="66"/>
      <c r="I61" s="66"/>
      <c r="J61" s="66"/>
      <c r="K61" s="66"/>
      <c r="L61" s="66"/>
      <c r="M61" s="66"/>
      <c r="N61" s="66"/>
      <c r="O61" s="66"/>
      <c r="P61" s="66"/>
      <c r="Q61" s="66"/>
      <c r="R61" s="66"/>
      <c r="S61" s="66"/>
      <c r="T61" s="66"/>
    </row>
    <row r="63" spans="1:20" customFormat="1" x14ac:dyDescent="0.25">
      <c r="A63" s="79"/>
      <c r="B63" s="69" t="s">
        <v>421</v>
      </c>
    </row>
    <row r="89" spans="1:19" s="3" customFormat="1" x14ac:dyDescent="0.25">
      <c r="A89" s="81"/>
    </row>
    <row r="90" spans="1:19" customFormat="1" x14ac:dyDescent="0.25">
      <c r="A90" s="82">
        <v>3</v>
      </c>
      <c r="B90" s="77" t="s">
        <v>384</v>
      </c>
      <c r="C90" t="s">
        <v>30</v>
      </c>
      <c r="D90" s="3"/>
    </row>
    <row r="91" spans="1:19" customFormat="1" ht="15.75" thickBot="1" x14ac:dyDescent="0.3">
      <c r="A91" s="79"/>
      <c r="C91" t="s">
        <v>20</v>
      </c>
      <c r="H91" t="s">
        <v>431</v>
      </c>
      <c r="O91" t="s">
        <v>437</v>
      </c>
    </row>
    <row r="92" spans="1:19" customFormat="1" x14ac:dyDescent="0.25">
      <c r="A92" s="79"/>
      <c r="B92" s="41" t="s">
        <v>423</v>
      </c>
      <c r="H92" s="72"/>
      <c r="I92" s="57"/>
      <c r="J92" s="57"/>
      <c r="K92" s="57"/>
      <c r="L92" s="57"/>
      <c r="M92" s="58"/>
      <c r="O92" s="222" t="s">
        <v>435</v>
      </c>
      <c r="P92" s="223"/>
      <c r="Q92" s="223"/>
      <c r="R92" s="223"/>
      <c r="S92" s="224"/>
    </row>
    <row r="93" spans="1:19" customFormat="1" x14ac:dyDescent="0.25">
      <c r="A93" s="79"/>
      <c r="H93" s="63"/>
      <c r="I93" s="73" t="s">
        <v>327</v>
      </c>
      <c r="J93" s="55"/>
      <c r="K93" s="55"/>
      <c r="L93" s="55"/>
      <c r="M93" s="60"/>
      <c r="O93" s="225"/>
      <c r="P93" s="226"/>
      <c r="Q93" s="226"/>
      <c r="R93" s="226"/>
      <c r="S93" s="227"/>
    </row>
    <row r="94" spans="1:19" customFormat="1" ht="19.5" customHeight="1" x14ac:dyDescent="0.25">
      <c r="A94" s="79"/>
      <c r="B94" s="20" t="s">
        <v>422</v>
      </c>
      <c r="C94" s="39">
        <f>-22.294</f>
        <v>-22.294</v>
      </c>
      <c r="H94" s="63"/>
      <c r="I94" s="74" t="s">
        <v>229</v>
      </c>
      <c r="J94" s="55"/>
      <c r="K94" s="55"/>
      <c r="L94" s="55"/>
      <c r="M94" s="60"/>
      <c r="O94" s="91" t="s">
        <v>436</v>
      </c>
      <c r="P94" s="55"/>
      <c r="Q94" s="55"/>
      <c r="R94" s="55"/>
      <c r="S94" s="92"/>
    </row>
    <row r="95" spans="1:19" customFormat="1" x14ac:dyDescent="0.25">
      <c r="A95" s="79"/>
      <c r="B95" t="s">
        <v>400</v>
      </c>
      <c r="C95" s="39">
        <v>100</v>
      </c>
      <c r="H95" s="75"/>
      <c r="I95" s="76" t="s">
        <v>362</v>
      </c>
      <c r="J95" s="66"/>
      <c r="K95" s="66"/>
      <c r="L95" s="66"/>
      <c r="M95" s="67"/>
      <c r="O95" s="91"/>
      <c r="P95" s="55"/>
      <c r="Q95" s="55"/>
      <c r="R95" s="55"/>
      <c r="S95" s="92"/>
    </row>
    <row r="96" spans="1:19" customFormat="1" ht="15.75" thickBot="1" x14ac:dyDescent="0.3">
      <c r="A96" s="79"/>
      <c r="C96" s="71">
        <f>C94+C95</f>
        <v>77.706000000000003</v>
      </c>
      <c r="D96" t="s">
        <v>424</v>
      </c>
      <c r="O96" s="91"/>
      <c r="P96" s="55"/>
      <c r="Q96" s="55"/>
      <c r="R96" s="55"/>
      <c r="S96" s="92"/>
    </row>
    <row r="97" spans="1:19" customFormat="1" ht="15.75" thickTop="1" x14ac:dyDescent="0.25">
      <c r="A97" s="79"/>
      <c r="D97" t="s">
        <v>425</v>
      </c>
      <c r="O97" s="91"/>
      <c r="P97" s="55"/>
      <c r="Q97" s="55"/>
      <c r="R97" s="55"/>
      <c r="S97" s="92"/>
    </row>
    <row r="98" spans="1:19" customFormat="1" x14ac:dyDescent="0.25">
      <c r="A98" s="79"/>
      <c r="O98" s="91"/>
      <c r="P98" s="55"/>
      <c r="Q98" s="55"/>
      <c r="R98" s="55"/>
      <c r="S98" s="92"/>
    </row>
    <row r="99" spans="1:19" customFormat="1" x14ac:dyDescent="0.25">
      <c r="A99" s="87">
        <v>4</v>
      </c>
      <c r="B99" s="86" t="s">
        <v>428</v>
      </c>
      <c r="C99" s="86"/>
      <c r="D99" t="s">
        <v>30</v>
      </c>
      <c r="H99" t="s">
        <v>431</v>
      </c>
      <c r="O99" s="91"/>
      <c r="P99" s="55"/>
      <c r="Q99" s="55"/>
      <c r="R99" s="55"/>
      <c r="S99" s="92"/>
    </row>
    <row r="100" spans="1:19" customFormat="1" x14ac:dyDescent="0.25">
      <c r="A100" s="79"/>
      <c r="C100" t="s">
        <v>22</v>
      </c>
      <c r="H100" s="72"/>
      <c r="I100" s="88" t="s">
        <v>306</v>
      </c>
      <c r="J100" s="57"/>
      <c r="K100" s="57"/>
      <c r="L100" s="57"/>
      <c r="M100" s="57"/>
      <c r="N100" s="57"/>
      <c r="O100" s="91"/>
      <c r="P100" s="55"/>
      <c r="Q100" s="55"/>
      <c r="R100" s="55"/>
      <c r="S100" s="92"/>
    </row>
    <row r="101" spans="1:19" customFormat="1" ht="23.25" x14ac:dyDescent="0.25">
      <c r="A101" s="79"/>
      <c r="B101" s="85" t="s">
        <v>306</v>
      </c>
      <c r="H101" s="63"/>
      <c r="I101" s="74" t="s">
        <v>309</v>
      </c>
      <c r="J101" s="55"/>
      <c r="K101" s="55"/>
      <c r="L101" s="55"/>
      <c r="M101" s="55"/>
      <c r="N101" s="55"/>
      <c r="O101" s="91"/>
      <c r="P101" s="55"/>
      <c r="Q101" s="55"/>
      <c r="R101" s="55"/>
      <c r="S101" s="92"/>
    </row>
    <row r="102" spans="1:19" customFormat="1" x14ac:dyDescent="0.25">
      <c r="A102" s="79"/>
      <c r="B102" s="20" t="s">
        <v>309</v>
      </c>
      <c r="C102">
        <v>-4</v>
      </c>
      <c r="D102" t="s">
        <v>429</v>
      </c>
      <c r="H102" s="63"/>
      <c r="I102" s="74" t="s">
        <v>312</v>
      </c>
      <c r="J102" s="55"/>
      <c r="K102" s="55"/>
      <c r="L102" s="55"/>
      <c r="M102" s="55"/>
      <c r="N102" s="55"/>
      <c r="O102" s="91"/>
      <c r="P102" s="55"/>
      <c r="Q102" s="55"/>
      <c r="R102" s="55"/>
      <c r="S102" s="92"/>
    </row>
    <row r="103" spans="1:19" customFormat="1" ht="15.75" thickBot="1" x14ac:dyDescent="0.3">
      <c r="A103" s="79"/>
      <c r="B103" s="20"/>
      <c r="D103" t="s">
        <v>430</v>
      </c>
      <c r="H103" s="75"/>
      <c r="I103" s="66"/>
      <c r="J103" s="66"/>
      <c r="K103" s="66"/>
      <c r="L103" s="66"/>
      <c r="M103" s="66"/>
      <c r="N103" s="66"/>
      <c r="O103" s="93"/>
      <c r="P103" s="94"/>
      <c r="Q103" s="94"/>
      <c r="R103" s="94"/>
      <c r="S103" s="95"/>
    </row>
    <row r="104" spans="1:19" customFormat="1" x14ac:dyDescent="0.25">
      <c r="A104" s="79"/>
      <c r="D104" t="s">
        <v>432</v>
      </c>
      <c r="G104" s="89" t="s">
        <v>433</v>
      </c>
    </row>
    <row r="106" spans="1:19" s="3" customFormat="1" x14ac:dyDescent="0.25">
      <c r="A106" s="81"/>
    </row>
    <row r="108" spans="1:19" customFormat="1" x14ac:dyDescent="0.25">
      <c r="A108" s="97">
        <v>5</v>
      </c>
      <c r="B108" s="98" t="s">
        <v>401</v>
      </c>
      <c r="C108" s="96" t="s">
        <v>19</v>
      </c>
      <c r="D108" s="96" t="s">
        <v>19</v>
      </c>
      <c r="E108" s="96" t="s">
        <v>20</v>
      </c>
      <c r="F108" s="96" t="s">
        <v>21</v>
      </c>
      <c r="G108" s="96" t="s">
        <v>22</v>
      </c>
      <c r="J108" s="101" t="s">
        <v>440</v>
      </c>
    </row>
    <row r="109" spans="1:19" customFormat="1" ht="15" customHeight="1" x14ac:dyDescent="0.25">
      <c r="A109" s="79"/>
      <c r="B109" s="99"/>
      <c r="C109" s="96" t="s">
        <v>24</v>
      </c>
      <c r="D109" s="96" t="s">
        <v>23</v>
      </c>
      <c r="E109" s="216" t="s">
        <v>25</v>
      </c>
      <c r="F109" s="216"/>
      <c r="G109" s="216"/>
      <c r="I109" s="72"/>
      <c r="J109" s="57"/>
      <c r="K109" s="57"/>
      <c r="L109" s="57"/>
      <c r="M109" s="57"/>
      <c r="N109" s="57"/>
      <c r="O109" s="57"/>
      <c r="P109" s="58"/>
    </row>
    <row r="110" spans="1:19" customFormat="1" x14ac:dyDescent="0.25">
      <c r="A110" s="79" t="s">
        <v>438</v>
      </c>
      <c r="B110" s="99" t="s">
        <v>133</v>
      </c>
      <c r="C110" s="25">
        <v>826.20960889333003</v>
      </c>
      <c r="D110" s="25">
        <v>1309.68504996</v>
      </c>
      <c r="E110" s="25">
        <v>1082.5530667943101</v>
      </c>
      <c r="F110" s="25">
        <v>273.16557059260998</v>
      </c>
      <c r="G110" s="25">
        <v>475.82097699106004</v>
      </c>
      <c r="I110" s="63"/>
      <c r="J110" s="100" t="s">
        <v>133</v>
      </c>
      <c r="K110" s="55"/>
      <c r="L110" s="55"/>
      <c r="M110" s="55"/>
      <c r="N110" s="55"/>
      <c r="O110" s="55"/>
      <c r="P110" s="60"/>
    </row>
    <row r="111" spans="1:19" customFormat="1" ht="23.25" x14ac:dyDescent="0.25">
      <c r="A111" s="79"/>
      <c r="B111" s="20" t="s">
        <v>135</v>
      </c>
      <c r="C111" s="18">
        <v>2694.193225</v>
      </c>
      <c r="D111" s="18">
        <v>813.25019441999996</v>
      </c>
      <c r="E111" s="18">
        <v>745.40655278430995</v>
      </c>
      <c r="F111" s="18">
        <v>-780.00778437739007</v>
      </c>
      <c r="G111" s="18">
        <v>-278.64522901893997</v>
      </c>
      <c r="I111" s="63"/>
      <c r="J111" s="74" t="s">
        <v>135</v>
      </c>
      <c r="K111" s="55"/>
      <c r="L111" s="55"/>
      <c r="M111" s="55"/>
      <c r="N111" s="55"/>
      <c r="O111" s="55"/>
      <c r="P111" s="60"/>
    </row>
    <row r="112" spans="1:19" customFormat="1" x14ac:dyDescent="0.25">
      <c r="A112" s="79"/>
      <c r="B112" s="20" t="s">
        <v>137</v>
      </c>
      <c r="C112" s="18">
        <v>8.4000000000000005E-2</v>
      </c>
      <c r="D112" s="18">
        <v>29.382000000000001</v>
      </c>
      <c r="E112" s="14">
        <v>0</v>
      </c>
      <c r="F112" s="14">
        <v>0</v>
      </c>
      <c r="G112" s="14">
        <v>0</v>
      </c>
      <c r="I112" s="63"/>
      <c r="J112" s="74"/>
      <c r="K112" s="55"/>
      <c r="L112" s="55"/>
      <c r="M112" s="55"/>
      <c r="N112" s="55"/>
      <c r="O112" s="55"/>
      <c r="P112" s="60"/>
    </row>
    <row r="113" spans="1:20" customFormat="1" ht="23.25" x14ac:dyDescent="0.25">
      <c r="A113" s="79"/>
      <c r="B113" s="20" t="s">
        <v>135</v>
      </c>
      <c r="C113" s="18">
        <v>-1868.0676161066699</v>
      </c>
      <c r="D113" s="18">
        <v>467.05285554</v>
      </c>
      <c r="E113" s="18">
        <v>337.14651400999998</v>
      </c>
      <c r="F113" s="18">
        <v>1053.17335497</v>
      </c>
      <c r="G113" s="18">
        <v>754.46620600999995</v>
      </c>
      <c r="I113" s="75"/>
      <c r="J113" s="35" t="s">
        <v>112</v>
      </c>
      <c r="K113" s="66"/>
      <c r="L113" s="66"/>
      <c r="M113" s="66"/>
      <c r="N113" s="66"/>
      <c r="O113" s="66"/>
      <c r="P113" s="67"/>
    </row>
    <row r="114" spans="1:20" customFormat="1" x14ac:dyDescent="0.25">
      <c r="A114" s="79"/>
      <c r="K114" t="s">
        <v>441</v>
      </c>
    </row>
    <row r="115" spans="1:20" customFormat="1" ht="23.25" x14ac:dyDescent="0.25">
      <c r="A115" s="79"/>
      <c r="B115" s="20" t="s">
        <v>135</v>
      </c>
      <c r="C115" t="s">
        <v>439</v>
      </c>
    </row>
    <row r="117" spans="1:20" customFormat="1" x14ac:dyDescent="0.25">
      <c r="A117" s="79"/>
      <c r="B117" s="102" t="s">
        <v>442</v>
      </c>
    </row>
    <row r="118" spans="1:20" customFormat="1" ht="23.25" x14ac:dyDescent="0.25">
      <c r="A118" s="79"/>
      <c r="B118" s="20" t="s">
        <v>135</v>
      </c>
      <c r="D118" s="44">
        <f>+D122-D111</f>
        <v>354.93280558000004</v>
      </c>
      <c r="E118" s="44">
        <f t="shared" ref="E118:G118" si="1">+E122-E111</f>
        <v>300.79644721569002</v>
      </c>
      <c r="F118" s="44">
        <f t="shared" si="1"/>
        <v>966.84678437739012</v>
      </c>
      <c r="G118" s="44">
        <f t="shared" si="1"/>
        <v>899.47822901893994</v>
      </c>
    </row>
    <row r="119" spans="1:20" customFormat="1" ht="23.25" x14ac:dyDescent="0.25">
      <c r="A119" s="79"/>
      <c r="B119" s="20" t="s">
        <v>135</v>
      </c>
      <c r="D119" s="44">
        <f>+D124-D113</f>
        <v>-354.93280557999998</v>
      </c>
      <c r="E119" s="44">
        <f t="shared" ref="E119:G119" si="2">+E124-E113</f>
        <v>-300.79644721568985</v>
      </c>
      <c r="F119" s="44">
        <f t="shared" si="2"/>
        <v>-966.84678437739001</v>
      </c>
      <c r="G119" s="44">
        <f t="shared" si="2"/>
        <v>-899.47822901893983</v>
      </c>
    </row>
    <row r="120" spans="1:20" customFormat="1" x14ac:dyDescent="0.25">
      <c r="A120" s="79"/>
      <c r="I120" s="53" t="s">
        <v>435</v>
      </c>
    </row>
    <row r="121" spans="1:20" customFormat="1" x14ac:dyDescent="0.25">
      <c r="A121" s="79"/>
      <c r="B121" s="99" t="s">
        <v>133</v>
      </c>
      <c r="C121" s="25">
        <v>826.20960889333003</v>
      </c>
      <c r="D121" s="25">
        <v>1309.68504996</v>
      </c>
      <c r="E121" s="25">
        <v>1082.5530667943101</v>
      </c>
      <c r="F121" s="25">
        <v>273.16557059260998</v>
      </c>
      <c r="G121" s="25">
        <v>475.82097699106004</v>
      </c>
      <c r="J121" s="53" t="s">
        <v>443</v>
      </c>
      <c r="K121" s="53"/>
      <c r="L121" s="53"/>
      <c r="M121" s="53"/>
      <c r="N121" s="53"/>
      <c r="O121" s="53"/>
    </row>
    <row r="122" spans="1:20" customFormat="1" ht="23.25" x14ac:dyDescent="0.25">
      <c r="A122" s="79"/>
      <c r="B122" s="20" t="s">
        <v>135</v>
      </c>
      <c r="C122" s="18">
        <v>2694.193225</v>
      </c>
      <c r="D122" s="18">
        <f>(3316776-2148593)/1000</f>
        <v>1168.183</v>
      </c>
      <c r="E122" s="18">
        <f>(4362979-3316776)/1000</f>
        <v>1046.203</v>
      </c>
      <c r="F122" s="18">
        <f>(4549818-4362979)/1000</f>
        <v>186.839</v>
      </c>
      <c r="G122" s="18">
        <f>(5170651-4549818)/1000</f>
        <v>620.83299999999997</v>
      </c>
    </row>
    <row r="123" spans="1:20" customFormat="1" x14ac:dyDescent="0.25">
      <c r="A123" s="79"/>
      <c r="B123" s="20" t="s">
        <v>137</v>
      </c>
      <c r="C123" s="18">
        <v>8.4000000000000005E-2</v>
      </c>
      <c r="D123" s="18">
        <v>29.382000000000001</v>
      </c>
      <c r="E123" s="14">
        <v>0</v>
      </c>
      <c r="F123" s="14">
        <v>0</v>
      </c>
      <c r="G123" s="14">
        <v>0</v>
      </c>
    </row>
    <row r="124" spans="1:20" customFormat="1" x14ac:dyDescent="0.25">
      <c r="A124" s="79"/>
      <c r="B124" s="20" t="s">
        <v>112</v>
      </c>
      <c r="C124" s="18">
        <v>-1868.0676161066699</v>
      </c>
      <c r="D124" s="18">
        <f>D121-D122-D123</f>
        <v>112.12004996000002</v>
      </c>
      <c r="E124" s="18">
        <f t="shared" ref="E124:G124" si="3">E121-E122-E123</f>
        <v>36.350066794310123</v>
      </c>
      <c r="F124" s="18">
        <f t="shared" si="3"/>
        <v>86.326570592609983</v>
      </c>
      <c r="G124" s="18">
        <f t="shared" si="3"/>
        <v>-145.01202300893993</v>
      </c>
    </row>
    <row r="126" spans="1:20" customFormat="1" x14ac:dyDescent="0.25">
      <c r="A126" s="82"/>
      <c r="B126" s="77"/>
      <c r="C126" s="77"/>
      <c r="D126" s="77"/>
      <c r="E126" s="77"/>
      <c r="F126" s="77"/>
      <c r="G126" s="77"/>
      <c r="H126" s="77"/>
      <c r="I126" s="77"/>
      <c r="J126" s="77"/>
      <c r="K126" s="77"/>
      <c r="L126" s="77"/>
      <c r="M126" s="77"/>
      <c r="N126" s="77"/>
      <c r="O126" s="77"/>
      <c r="P126" s="77"/>
      <c r="Q126" s="77"/>
      <c r="R126" s="77"/>
      <c r="S126" s="77"/>
      <c r="T126" s="77"/>
    </row>
    <row r="127" spans="1:20" customFormat="1" x14ac:dyDescent="0.25">
      <c r="A127" s="79"/>
      <c r="B127" s="20" t="s">
        <v>444</v>
      </c>
    </row>
    <row r="128" spans="1:20" customFormat="1" x14ac:dyDescent="0.25">
      <c r="A128" s="79"/>
      <c r="B128" s="20" t="s">
        <v>446</v>
      </c>
    </row>
    <row r="129" spans="2:9" customFormat="1" x14ac:dyDescent="0.25">
      <c r="B129" s="103" t="s">
        <v>245</v>
      </c>
      <c r="C129" s="22"/>
      <c r="D129" s="22"/>
      <c r="E129" s="22"/>
      <c r="F129" s="22"/>
      <c r="G129" s="22"/>
    </row>
    <row r="130" spans="2:9" customFormat="1" x14ac:dyDescent="0.25">
      <c r="B130" s="20" t="s">
        <v>247</v>
      </c>
      <c r="C130" s="18">
        <v>44105.709661505898</v>
      </c>
      <c r="D130" s="18">
        <v>54599.072120285105</v>
      </c>
      <c r="E130" s="18">
        <v>58665.441551230004</v>
      </c>
      <c r="F130" s="18">
        <v>62509.344704590898</v>
      </c>
      <c r="G130" s="18">
        <v>64451.207218142699</v>
      </c>
      <c r="I130" t="s">
        <v>447</v>
      </c>
    </row>
    <row r="131" spans="2:9" customFormat="1" x14ac:dyDescent="0.25">
      <c r="B131" s="20" t="s">
        <v>250</v>
      </c>
      <c r="C131" s="18">
        <v>193753.64561160002</v>
      </c>
      <c r="D131" s="18">
        <v>192992.25055223997</v>
      </c>
      <c r="E131" s="18">
        <v>201336.16055223998</v>
      </c>
      <c r="F131" s="18">
        <v>208578.59655223996</v>
      </c>
      <c r="G131" s="18">
        <v>216754.43055223997</v>
      </c>
    </row>
    <row r="132" spans="2:9" customFormat="1" x14ac:dyDescent="0.25">
      <c r="B132" s="20"/>
      <c r="C132" s="18"/>
      <c r="D132" s="18"/>
      <c r="E132" s="18"/>
      <c r="F132" s="18"/>
      <c r="G132" s="18"/>
      <c r="I132" t="s">
        <v>448</v>
      </c>
    </row>
    <row r="133" spans="2:9" customFormat="1" x14ac:dyDescent="0.25">
      <c r="B133" s="36" t="s">
        <v>254</v>
      </c>
      <c r="C133" s="26">
        <v>237859.35527310599</v>
      </c>
      <c r="D133" s="26">
        <v>247591.32267252498</v>
      </c>
      <c r="E133" s="26">
        <v>260001.60210347001</v>
      </c>
      <c r="F133" s="26">
        <v>271087.94125683099</v>
      </c>
      <c r="G133" s="26">
        <v>281205.63777038298</v>
      </c>
    </row>
    <row r="135" spans="2:9" customFormat="1" x14ac:dyDescent="0.25">
      <c r="B135" s="20" t="s">
        <v>442</v>
      </c>
    </row>
    <row r="136" spans="2:9" customFormat="1" x14ac:dyDescent="0.25">
      <c r="B136" s="20" t="s">
        <v>247</v>
      </c>
      <c r="D136">
        <v>27070</v>
      </c>
      <c r="E136">
        <v>27070</v>
      </c>
      <c r="F136">
        <v>27070</v>
      </c>
      <c r="G136">
        <v>27070</v>
      </c>
    </row>
    <row r="137" spans="2:9" customFormat="1" x14ac:dyDescent="0.25">
      <c r="B137" s="20" t="s">
        <v>250</v>
      </c>
      <c r="D137">
        <v>-27070</v>
      </c>
      <c r="E137">
        <v>-27070</v>
      </c>
      <c r="F137">
        <v>-27070</v>
      </c>
      <c r="G137">
        <v>-27070</v>
      </c>
    </row>
    <row r="139" spans="2:9" customFormat="1" x14ac:dyDescent="0.25">
      <c r="B139" s="20" t="s">
        <v>445</v>
      </c>
    </row>
    <row r="140" spans="2:9" customFormat="1" x14ac:dyDescent="0.25">
      <c r="B140" s="20" t="s">
        <v>247</v>
      </c>
      <c r="C140" s="18">
        <v>44105.709661505898</v>
      </c>
      <c r="D140" s="18">
        <f>+D130+D136</f>
        <v>81669.072120285098</v>
      </c>
      <c r="E140" s="18">
        <f t="shared" ref="E140:G140" si="4">+E130+E136</f>
        <v>85735.441551230004</v>
      </c>
      <c r="F140" s="18">
        <f t="shared" si="4"/>
        <v>89579.344704590898</v>
      </c>
      <c r="G140" s="18">
        <f t="shared" si="4"/>
        <v>91521.207218142692</v>
      </c>
    </row>
    <row r="141" spans="2:9" customFormat="1" x14ac:dyDescent="0.25">
      <c r="B141" s="20" t="s">
        <v>250</v>
      </c>
      <c r="C141" s="18">
        <v>193753.64561160002</v>
      </c>
      <c r="D141" s="18">
        <f>+D131+D137</f>
        <v>165922.25055223997</v>
      </c>
      <c r="E141" s="18">
        <f t="shared" ref="E141:G141" si="5">+E131+E137</f>
        <v>174266.16055223998</v>
      </c>
      <c r="F141" s="18">
        <f t="shared" si="5"/>
        <v>181508.59655223996</v>
      </c>
      <c r="G141" s="18">
        <f t="shared" si="5"/>
        <v>189684.43055223997</v>
      </c>
    </row>
    <row r="142" spans="2:9" customFormat="1" x14ac:dyDescent="0.25">
      <c r="B142" s="20"/>
      <c r="C142" s="18"/>
      <c r="D142" s="18"/>
      <c r="E142" s="18"/>
      <c r="F142" s="18"/>
      <c r="G142" s="18"/>
    </row>
    <row r="143" spans="2:9" customFormat="1" x14ac:dyDescent="0.25">
      <c r="B143" s="36" t="s">
        <v>254</v>
      </c>
      <c r="C143" s="26">
        <v>237859.35527310599</v>
      </c>
      <c r="D143" s="26">
        <v>247591.32267252498</v>
      </c>
      <c r="E143" s="26">
        <v>260001.60210347001</v>
      </c>
      <c r="F143" s="26">
        <v>271087.94125683099</v>
      </c>
      <c r="G143" s="26">
        <v>281205.63777038298</v>
      </c>
    </row>
    <row r="145" spans="1:20" customFormat="1" x14ac:dyDescent="0.25">
      <c r="A145" s="82"/>
      <c r="B145" s="77"/>
      <c r="C145" s="77"/>
      <c r="D145" s="77"/>
      <c r="E145" s="77"/>
      <c r="F145" s="77"/>
      <c r="G145" s="77"/>
      <c r="H145" s="77"/>
      <c r="I145" s="77"/>
      <c r="J145" s="77"/>
      <c r="K145" s="77"/>
      <c r="L145" s="77"/>
      <c r="M145" s="77"/>
      <c r="N145" s="77"/>
      <c r="O145" s="77"/>
      <c r="P145" s="77"/>
      <c r="Q145" s="77"/>
      <c r="R145" s="77"/>
      <c r="S145" s="77"/>
      <c r="T145" s="77"/>
    </row>
  </sheetData>
  <mergeCells count="4">
    <mergeCell ref="E55:G55"/>
    <mergeCell ref="B57:C57"/>
    <mergeCell ref="O92:S93"/>
    <mergeCell ref="E109:G109"/>
  </mergeCells>
  <pageMargins left="0.70866141732283472" right="0.70866141732283472" top="0.74803149606299213" bottom="0.74803149606299213" header="0.31496062992125984" footer="0.31496062992125984"/>
  <pageSetup paperSize="8" scale="66" fitToHeight="2" orientation="landscape"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General Gov Operating Statement</vt:lpstr>
      <vt:lpstr>General Gov Balance Sheet</vt:lpstr>
      <vt:lpstr>General Gov Cash flow</vt:lpstr>
      <vt:lpstr>Data_PFC_published HYR only</vt:lpstr>
      <vt:lpstr> Notes_1718 HYR</vt:lpstr>
      <vt:lpstr>' Notes_1718 HYR'!Print_Area</vt:lpstr>
      <vt:lpstr>'Data_PFC_published HYR only'!row_6</vt:lpstr>
    </vt:vector>
  </TitlesOfParts>
  <Company>ServiceFirst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Treasury</dc:creator>
  <cp:lastModifiedBy>Paul Tipping</cp:lastModifiedBy>
  <cp:lastPrinted>2019-12-11T08:29:21Z</cp:lastPrinted>
  <dcterms:created xsi:type="dcterms:W3CDTF">2017-09-01T02:08:30Z</dcterms:created>
  <dcterms:modified xsi:type="dcterms:W3CDTF">2019-12-15T23:18:50Z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